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AQPELHZF\"/>
    </mc:Choice>
  </mc:AlternateContent>
  <bookViews>
    <workbookView xWindow="-120" yWindow="-120" windowWidth="29040" windowHeight="15840" tabRatio="832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C24" i="1" l="1"/>
  <c r="C59" i="1" s="1"/>
  <c r="D24" i="1"/>
  <c r="D59" i="1" s="1"/>
  <c r="E24" i="1"/>
  <c r="E59" i="1" s="1"/>
  <c r="C22" i="1"/>
  <c r="D22" i="1"/>
  <c r="E22" i="1"/>
  <c r="E35" i="1"/>
  <c r="E37" i="1" s="1"/>
  <c r="C35" i="1"/>
  <c r="C37" i="1" s="1"/>
  <c r="D35" i="1"/>
  <c r="D37" i="1" s="1"/>
  <c r="C46" i="1"/>
  <c r="E46" i="1"/>
  <c r="D46" i="1"/>
  <c r="E55" i="1"/>
  <c r="C55" i="1"/>
  <c r="D55" i="1"/>
  <c r="E5" i="1" l="1"/>
  <c r="D5" i="1"/>
  <c r="D12" i="2" l="1"/>
  <c r="D18" i="2"/>
  <c r="D25" i="2" s="1"/>
  <c r="D29" i="2" s="1"/>
  <c r="C58" i="1"/>
  <c r="B35" i="1"/>
  <c r="B37" i="1" s="1"/>
  <c r="C12" i="2"/>
  <c r="C18" i="2" s="1"/>
  <c r="C25" i="2" s="1"/>
  <c r="C29" i="2" s="1"/>
  <c r="E12" i="2"/>
  <c r="E18" i="2" s="1"/>
  <c r="E25" i="2" s="1"/>
  <c r="E29" i="2" s="1"/>
  <c r="B12" i="2"/>
  <c r="B18" i="2" s="1"/>
  <c r="B25" i="2" s="1"/>
  <c r="B29" i="2" s="1"/>
  <c r="E58" i="1"/>
  <c r="B55" i="1"/>
  <c r="B46" i="1"/>
  <c r="B22" i="1"/>
  <c r="B16" i="1"/>
  <c r="D58" i="1" l="1"/>
  <c r="B58" i="1"/>
  <c r="B24" i="1"/>
  <c r="B59" i="1" s="1"/>
</calcChain>
</file>

<file path=xl/sharedStrings.xml><?xml version="1.0" encoding="utf-8"?>
<sst xmlns="http://schemas.openxmlformats.org/spreadsheetml/2006/main" count="259" uniqueCount="161">
  <si>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</si>
  <si>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</si>
  <si>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</si>
  <si>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</si>
  <si>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</si>
  <si>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</si>
  <si>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</si>
  <si>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</si>
  <si>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</si>
  <si>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</si>
  <si>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</si>
  <si>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</si>
  <si>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</si>
  <si>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</si>
  <si>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</si>
  <si>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</si>
  <si>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Hybrid loan - long-term portion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</si>
  <si>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</si>
  <si>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</si>
  <si>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</si>
  <si>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</si>
  <si>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</si>
  <si>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</si>
  <si>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</si>
  <si>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</si>
  <si>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</si>
  <si>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</si>
  <si>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</si>
  <si>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</si>
  <si>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</si>
  <si>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</si>
  <si>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</si>
  <si>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Provisions for receivables and inventories (incl write-off)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</si>
  <si>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</si>
  <si>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</si>
  <si>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</si>
  <si>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</si>
  <si>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</si>
  <si>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</si>
  <si>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Net cash used in investing activities</t>
  </si>
  <si>
    <t>Cash flows from financing activities</t>
  </si>
  <si>
    <t>Interest and bank charges paid, net</t>
  </si>
  <si>
    <t>Increase / (Decrease) in cash and cash equivalents</t>
  </si>
  <si>
    <t>Cash and cash equivalents at the beginning of period</t>
  </si>
  <si>
    <t>Cash and cash equivalents at the end of the period</t>
  </si>
  <si>
    <t>December 31, 2020</t>
  </si>
  <si>
    <t>Restructuring and retirement benefit provisions</t>
  </si>
  <si>
    <t>Long - term loans received from banks</t>
  </si>
  <si>
    <t>Net loss for 2020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</si>
  <si>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</si>
  <si>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</si>
  <si>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</si>
  <si>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</si>
  <si>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</si>
  <si>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</si>
  <si>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</si>
  <si>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</si>
  <si>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as at and for the financial exercise ended 31 March 2021</t>
  </si>
  <si>
    <t>(Amounts in US dollars represent the functional and presentation currency. Amounts in RON are supplementary financial information (see Note 2e))</t>
  </si>
  <si>
    <t>Long-term receivable</t>
  </si>
  <si>
    <t>(unaudited)</t>
  </si>
  <si>
    <t>March 31, 2021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</si>
  <si>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</si>
  <si>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</si>
  <si>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</si>
  <si>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</si>
  <si>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</si>
  <si>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</si>
  <si>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</si>
  <si>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</si>
  <si>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</si>
  <si>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</si>
  <si>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</si>
  <si>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January - March 2021</t>
  </si>
  <si>
    <t>January - March 2020</t>
  </si>
  <si>
    <t>Finance cost</t>
  </si>
  <si>
    <t>Finance income</t>
  </si>
  <si>
    <t>Foreign exchange loss, net</t>
  </si>
  <si>
    <t>Income tax</t>
  </si>
  <si>
    <t>(Loss)/Profit before income tax</t>
  </si>
  <si>
    <t>(Loss)/Profit for the year</t>
  </si>
  <si>
    <t>Attributable to:</t>
  </si>
  <si>
    <t>Equity holders of the parent</t>
  </si>
  <si>
    <t>Non-Controlling interests</t>
  </si>
  <si>
    <r>
      <t xml:space="preserve">Earnings per share </t>
    </r>
    <r>
      <rPr>
        <i/>
        <sz val="8"/>
        <rFont val="Arial"/>
        <family val="2"/>
      </rPr>
      <t>(US cents/share)</t>
    </r>
  </si>
  <si>
    <t>Total comprehensive result for the year</t>
  </si>
  <si>
    <t>Net Gain/ (Loss) for the year</t>
  </si>
  <si>
    <t>Net other comprehensive income to be reclassified to income/(loss) statement in subsequent periods</t>
  </si>
  <si>
    <t>Other comprehensive income to be reclassified income statement in subsequent periods (net of tax):</t>
  </si>
  <si>
    <t>Hedge reserve</t>
  </si>
  <si>
    <t>Other comprehensive income not to be reclassified to income statement in subsequent periods (net of tax):</t>
  </si>
  <si>
    <t>Actuarial losses on retirement benefits</t>
  </si>
  <si>
    <t>Revaluation of buildings category in property plant and equipment</t>
  </si>
  <si>
    <t>Deferred income tax related to revaluation, recognised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</si>
  <si>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</si>
  <si>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</si>
  <si>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year, net of tax </t>
  </si>
  <si>
    <r>
      <t>Total comprehensive result</t>
    </r>
    <r>
      <rPr>
        <sz val="9"/>
        <rFont val="Arial"/>
        <family val="2"/>
      </rPr>
      <t> </t>
    </r>
    <r>
      <rPr>
        <b/>
        <sz val="9"/>
        <rFont val="Arial"/>
        <family val="2"/>
      </rPr>
      <t>for the year, net of tax</t>
    </r>
  </si>
  <si>
    <t>Result before income tax</t>
  </si>
  <si>
    <t>Depreciation and impairment of property, plant and equipment and intangibles assets</t>
  </si>
  <si>
    <t>Depreciation and amortization of right-of-use assets</t>
  </si>
  <si>
    <t>Impairment for property, plant and equipment (incl write-off)</t>
  </si>
  <si>
    <t>Loss on revaluation of tangible assets</t>
  </si>
  <si>
    <t>Provision for environmental and other liabilities</t>
  </si>
  <si>
    <t>Late payment interest</t>
  </si>
  <si>
    <t>Other financial income</t>
  </si>
  <si>
    <t>Unwinding of discount leasing</t>
  </si>
  <si>
    <t>Interest income</t>
  </si>
  <si>
    <t>Interest expense and bank charges</t>
  </si>
  <si>
    <t>Unrealised gains from derivatives</t>
  </si>
  <si>
    <t>Gain on sale or disposal of property, plant and equipment</t>
  </si>
  <si>
    <t xml:space="preserve">Unrealised foreign exchange (gain)/loss </t>
  </si>
  <si>
    <t>Cash from operations before working capital changes</t>
  </si>
  <si>
    <t>Net working capital changes:</t>
  </si>
  <si>
    <t>Trade and other payables and contract liabilities</t>
  </si>
  <si>
    <t>Income tax paid</t>
  </si>
  <si>
    <t>Cash (paid)/received for derivatives, net</t>
  </si>
  <si>
    <t>Net cash provided by/(used in) operating activities</t>
  </si>
  <si>
    <t>Changes in payables for capital expenditures</t>
  </si>
  <si>
    <t>Proceeds from sale of property, plant and equipment</t>
  </si>
  <si>
    <t>Sale of investments</t>
  </si>
  <si>
    <t>Loans granted / repaid</t>
  </si>
  <si>
    <t>Short - term loans (repaid to) / received from related parties</t>
  </si>
  <si>
    <t>Short - term loans (repaid to) / received from banks, net</t>
  </si>
  <si>
    <t>Net cash from/ (used) in financing activities</t>
  </si>
  <si>
    <t>Share
 capital</t>
  </si>
  <si>
    <t>31 December 2019</t>
  </si>
  <si>
    <t>Total other comprehensive income</t>
  </si>
  <si>
    <t>Total comprehensive income</t>
  </si>
  <si>
    <t>Effect of applying IFRS 16</t>
  </si>
  <si>
    <t xml:space="preserve">Transfer of realised revaluation reserve to Retained Earnings </t>
  </si>
  <si>
    <t>Deferred tax related to realised revaluation reserve transferred to Retained Earnings</t>
  </si>
  <si>
    <t>31 March 2020</t>
  </si>
  <si>
    <t>31 December 2020</t>
  </si>
  <si>
    <t>Net loss for 2021</t>
  </si>
  <si>
    <t>31 March 2021</t>
  </si>
  <si>
    <t>Amount in USD</t>
  </si>
  <si>
    <t>Amount in RON (supplementary info – see Note 2(e))</t>
  </si>
  <si>
    <t>Right of use assets</t>
  </si>
  <si>
    <t>Available for sale investments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</si>
  <si>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</si>
  <si>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</si>
  <si>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</si>
  <si>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</si>
  <si>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</si>
  <si>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</si>
  <si>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Revenues from contract with customers</t>
  </si>
  <si>
    <t>Selling, general and administrative expenses, including logistic costs</t>
  </si>
  <si>
    <t>Gross profit</t>
  </si>
  <si>
    <t>Operating profit/(loss)</t>
  </si>
  <si>
    <t>Basic</t>
  </si>
  <si>
    <t>*The amounts presented are extracted from the Consolidated financial statements as at and for the financial exercise ended 31 Marchr 2021 ("unaudited consolidated financial statements").</t>
  </si>
  <si>
    <t>CONSOLIDATED STATEMENT OF CHANGES IN EQUITY as at 31 March 2021 (unaudited) and 31 March 2020 (unaudited)</t>
  </si>
  <si>
    <t>CONSOLIDATED STATEMENT OF FINANCIAL POSITION as at 31 March 2021 (unaudited)</t>
  </si>
  <si>
    <t>CONSOLIDATED STATEMENT OF OTHER COMPREHENSIVE INCOME for the financial exercise ended 31 March 2021 (unaudited)</t>
  </si>
  <si>
    <t>CONSOLIDATED STATEMENT OF CASH FLOWS for the financial exercise ended 31 March 2021 (unaudited)</t>
  </si>
  <si>
    <t>March 31, 2020</t>
  </si>
  <si>
    <t xml:space="preserve"> </t>
  </si>
  <si>
    <t>INTERIM CONSOLIDATED FINANCIAL STATEMENTS (UNAUDITED)</t>
  </si>
  <si>
    <t>CONSOLIDATED INCOME STATEMENT for the financial exercise ended 31 March 2021 (unaudited)</t>
  </si>
  <si>
    <t>In case there are inconsistencies or omissions from the amounts presented in the consolidated financial statements, the amounts presented in the unaudited consolidated financial statements will prevail.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</si>
</sst>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0_);_(* \(#,##0.00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ahoma"/>
      <family val="2"/>
    </font>
    <font>
      <b/>
      <u val="singleAccounting"/>
      <sz val="9"/>
      <name val="Arial"/>
      <family val="2"/>
    </font>
    <font>
      <i/>
      <sz val="7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u val="singleAccounting"/>
      <sz val="8"/>
      <name val="Arial"/>
      <family val="2"/>
    </font>
    <font>
      <b/>
      <u val="doubleAccounting"/>
      <sz val="8"/>
      <name val="Arial"/>
      <family val="2"/>
    </font>
    <font>
      <sz val="8"/>
      <color theme="0" tint="-0.14999847407452621"/>
      <name val="Arial"/>
      <family val="2"/>
    </font>
    <font>
      <sz val="9"/>
      <color theme="0" tint="-0.1499984740745262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165" fontId="2" fillId="0" borderId="1" xfId="4" applyNumberFormat="1" applyFont="1" applyFill="1" applyBorder="1"/>
    <xf numFmtId="0" fontId="13" fillId="0" borderId="0" xfId="6"/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6" applyFont="1"/>
    <xf numFmtId="0" fontId="11" fillId="0" borderId="0" xfId="0" applyFont="1" applyFill="1"/>
    <xf numFmtId="0" fontId="17" fillId="0" borderId="0" xfId="0" applyFont="1" applyFill="1"/>
    <xf numFmtId="0" fontId="12" fillId="0" borderId="0" xfId="0" applyFont="1" applyAlignment="1">
      <alignment horizontal="center"/>
    </xf>
    <xf numFmtId="0" fontId="11" fillId="0" borderId="0" xfId="0" applyFont="1"/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7" fillId="0" borderId="0" xfId="0" applyFont="1" applyFill="1" applyAlignment="1">
      <alignment horizontal="right"/>
    </xf>
    <xf numFmtId="0" fontId="10" fillId="0" borderId="0" xfId="0" applyFont="1" applyFill="1"/>
    <xf numFmtId="165" fontId="7" fillId="0" borderId="0" xfId="1" applyNumberFormat="1" applyFont="1" applyFill="1"/>
    <xf numFmtId="0" fontId="10" fillId="0" borderId="0" xfId="0" applyNumberFormat="1" applyFont="1" applyFill="1" applyAlignment="1">
      <alignment wrapText="1"/>
    </xf>
    <xf numFmtId="0" fontId="7" fillId="0" borderId="0" xfId="0" applyNumberFormat="1" applyFont="1" applyFill="1" applyAlignment="1">
      <alignment wrapText="1"/>
    </xf>
    <xf numFmtId="165" fontId="7" fillId="0" borderId="0" xfId="1" applyNumberFormat="1" applyFont="1" applyFill="1" applyBorder="1"/>
    <xf numFmtId="0" fontId="19" fillId="0" borderId="0" xfId="0" applyFont="1"/>
    <xf numFmtId="0" fontId="2" fillId="0" borderId="0" xfId="0" applyNumberFormat="1" applyFont="1" applyAlignment="1">
      <alignment horizontal="left"/>
    </xf>
    <xf numFmtId="0" fontId="19" fillId="0" borderId="0" xfId="0" applyNumberFormat="1" applyFont="1"/>
    <xf numFmtId="37" fontId="7" fillId="0" borderId="0" xfId="0" applyNumberFormat="1" applyFont="1" applyFill="1"/>
    <xf numFmtId="37" fontId="10" fillId="0" borderId="0" xfId="0" applyNumberFormat="1" applyFont="1" applyFill="1"/>
    <xf numFmtId="165" fontId="3" fillId="0" borderId="0" xfId="4" applyNumberFormat="1" applyFont="1"/>
    <xf numFmtId="165" fontId="2" fillId="0" borderId="1" xfId="4" applyNumberFormat="1" applyFont="1" applyBorder="1"/>
    <xf numFmtId="3" fontId="3" fillId="0" borderId="0" xfId="1" applyNumberFormat="1" applyFont="1"/>
    <xf numFmtId="0" fontId="7" fillId="0" borderId="0" xfId="0" applyFont="1" applyFill="1" applyAlignment="1">
      <alignment wrapText="1"/>
    </xf>
    <xf numFmtId="165" fontId="2" fillId="0" borderId="0" xfId="1" applyNumberFormat="1" applyFont="1" applyFill="1" applyAlignment="1">
      <alignment horizontal="right"/>
    </xf>
    <xf numFmtId="0" fontId="21" fillId="0" borderId="0" xfId="0" applyNumberFormat="1" applyFont="1"/>
    <xf numFmtId="0" fontId="10" fillId="0" borderId="0" xfId="0" applyNumberFormat="1" applyFont="1" applyAlignment="1">
      <alignment horizontal="left"/>
    </xf>
    <xf numFmtId="0" fontId="23" fillId="0" borderId="0" xfId="0" applyFont="1" applyFill="1"/>
    <xf numFmtId="0" fontId="24" fillId="0" borderId="0" xfId="0" applyFont="1"/>
    <xf numFmtId="0" fontId="20" fillId="0" borderId="0" xfId="0" applyFont="1"/>
    <xf numFmtId="0" fontId="25" fillId="0" borderId="0" xfId="0" applyFont="1" applyFill="1"/>
    <xf numFmtId="0" fontId="5" fillId="0" borderId="0" xfId="0" quotePrefix="1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168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7" fontId="10" fillId="0" borderId="0" xfId="0" applyNumberFormat="1" applyFont="1" applyFill="1" applyAlignment="1">
      <alignment horizontal="left" wrapText="1"/>
    </xf>
    <xf numFmtId="166" fontId="3" fillId="0" borderId="0" xfId="3" applyNumberFormat="1" applyFont="1" applyAlignment="1">
      <alignment horizontal="center"/>
    </xf>
    <xf numFmtId="0" fontId="26" fillId="0" borderId="0" xfId="0" applyFont="1" applyFill="1"/>
    <xf numFmtId="0" fontId="30" fillId="0" borderId="0" xfId="0" applyFont="1"/>
    <xf numFmtId="0" fontId="25" fillId="0" borderId="0" xfId="0" applyFont="1"/>
    <xf numFmtId="0" fontId="18" fillId="0" borderId="0" xfId="0" applyFont="1"/>
    <xf numFmtId="165" fontId="4" fillId="0" borderId="0" xfId="0" applyNumberFormat="1" applyFont="1"/>
    <xf numFmtId="0" fontId="26" fillId="0" borderId="0" xfId="0" applyFont="1"/>
    <xf numFmtId="0" fontId="26" fillId="0" borderId="0" xfId="0" applyFont="1" applyFill="1" applyAlignment="1">
      <alignment wrapText="1"/>
    </xf>
    <xf numFmtId="0" fontId="30" fillId="0" borderId="0" xfId="0" applyFont="1" applyAlignment="1">
      <alignment vertical="center" wrapText="1"/>
    </xf>
    <xf numFmtId="0" fontId="25" fillId="0" borderId="0" xfId="0" applyFont="1" applyFill="1" applyAlignment="1">
      <alignment wrapText="1"/>
    </xf>
    <xf numFmtId="0" fontId="31" fillId="0" borderId="0" xfId="0" applyFont="1" applyFill="1"/>
    <xf numFmtId="165" fontId="28" fillId="0" borderId="0" xfId="0" applyNumberFormat="1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165" fontId="26" fillId="0" borderId="0" xfId="1" applyNumberFormat="1" applyFont="1"/>
    <xf numFmtId="165" fontId="25" fillId="0" borderId="0" xfId="1" applyNumberFormat="1" applyFont="1"/>
    <xf numFmtId="165" fontId="28" fillId="0" borderId="0" xfId="1" applyNumberFormat="1" applyFont="1"/>
    <xf numFmtId="0" fontId="26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70" fontId="10" fillId="0" borderId="0" xfId="0" applyNumberFormat="1" applyFont="1" applyFill="1" applyAlignment="1">
      <alignment horizontal="center"/>
    </xf>
    <xf numFmtId="17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70" fontId="10" fillId="0" borderId="3" xfId="1" applyNumberFormat="1" applyFont="1" applyFill="1" applyBorder="1"/>
    <xf numFmtId="170" fontId="7" fillId="0" borderId="0" xfId="1" applyNumberFormat="1" applyFont="1" applyFill="1"/>
    <xf numFmtId="170" fontId="18" fillId="0" borderId="0" xfId="1" applyNumberFormat="1" applyFont="1" applyFill="1"/>
    <xf numFmtId="0" fontId="18" fillId="0" borderId="0" xfId="0" applyFont="1" applyFill="1"/>
    <xf numFmtId="0" fontId="7" fillId="0" borderId="0" xfId="0" applyFont="1" applyFill="1" applyAlignment="1"/>
    <xf numFmtId="169" fontId="10" fillId="0" borderId="0" xfId="2" applyNumberFormat="1" applyFont="1" applyFill="1"/>
    <xf numFmtId="170" fontId="10" fillId="0" borderId="0" xfId="1" applyNumberFormat="1" applyFont="1" applyFill="1"/>
    <xf numFmtId="170" fontId="32" fillId="0" borderId="0" xfId="1" applyNumberFormat="1" applyFont="1" applyFill="1"/>
    <xf numFmtId="0" fontId="10" fillId="0" borderId="0" xfId="0" applyFont="1"/>
    <xf numFmtId="0" fontId="9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quotePrefix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165" fontId="33" fillId="0" borderId="0" xfId="1" applyNumberFormat="1" applyFont="1" applyFill="1"/>
    <xf numFmtId="165" fontId="7" fillId="0" borderId="0" xfId="1" applyNumberFormat="1" applyFont="1"/>
    <xf numFmtId="0" fontId="22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left"/>
    </xf>
    <xf numFmtId="0" fontId="34" fillId="0" borderId="0" xfId="0" applyFont="1"/>
    <xf numFmtId="168" fontId="29" fillId="0" borderId="0" xfId="0" applyNumberFormat="1" applyFont="1" applyFill="1" applyAlignment="1">
      <alignment horizontal="center"/>
    </xf>
    <xf numFmtId="165" fontId="3" fillId="0" borderId="0" xfId="2" applyNumberFormat="1" applyFont="1"/>
    <xf numFmtId="165" fontId="34" fillId="0" borderId="0" xfId="4" applyNumberFormat="1" applyFont="1"/>
    <xf numFmtId="3" fontId="34" fillId="0" borderId="0" xfId="1" applyNumberFormat="1" applyFont="1"/>
    <xf numFmtId="43" fontId="34" fillId="0" borderId="0" xfId="1" applyFont="1"/>
    <xf numFmtId="166" fontId="34" fillId="0" borderId="0" xfId="1" applyNumberFormat="1" applyFont="1" applyAlignment="1">
      <alignment vertical="top"/>
    </xf>
    <xf numFmtId="165" fontId="34" fillId="0" borderId="0" xfId="0" applyNumberFormat="1" applyFont="1"/>
    <xf numFmtId="165" fontId="35" fillId="0" borderId="0" xfId="0" applyNumberFormat="1" applyFont="1" applyFill="1" applyBorder="1" applyAlignment="1">
      <alignment horizontal="left"/>
    </xf>
    <xf numFmtId="171" fontId="3" fillId="0" borderId="0" xfId="1" applyNumberFormat="1" applyFont="1"/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/>
    <xf numFmtId="168" fontId="18" fillId="0" borderId="0" xfId="0" applyNumberFormat="1" applyFont="1" applyFill="1" applyAlignment="1">
      <alignment horizontal="center"/>
    </xf>
    <xf numFmtId="168" fontId="29" fillId="0" borderId="0" xfId="0" applyNumberFormat="1" applyFont="1" applyFill="1" applyAlignment="1">
      <alignment horizontal="center"/>
    </xf>
  </cellXfs>
  <cellStyles count="7">
    <cellStyle name="Comma" xfId="1" builtinId="3"/>
    <cellStyle name="Comma 0.00" xfId="3"/>
    <cellStyle name="Comma 2" xfId="4"/>
    <cellStyle name="Comma 3" xfId="5"/>
    <cellStyle name="Hyperlink" xfId="6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26" sqref="C26"/>
    </sheetView>
  </sheetViews>
  <sheetFormatPr defaultRowHeight="15" x14ac:dyDescent="0.25"/>
  <cols>
    <col min="1" max="1" width="11" customWidth="1"/>
    <col min="2" max="2" width="10.28515625" customWidth="1"/>
  </cols>
  <sheetData>
    <row r="1" spans="1:7" x14ac:dyDescent="0.25">
      <c r="A1" s="40" t="s">
        <v>0</v>
      </c>
    </row>
    <row r="2" spans="1:7" x14ac:dyDescent="0.25">
      <c r="A2" s="20"/>
      <c r="B2" s="20"/>
      <c r="C2" s="27" t="s">
        <v>1</v>
      </c>
      <c r="D2" s="20"/>
      <c r="E2" s="20"/>
      <c r="F2" s="20"/>
      <c r="G2" s="20"/>
    </row>
    <row r="3" spans="1:7" x14ac:dyDescent="0.25">
      <c r="A3" s="22"/>
      <c r="B3" s="22"/>
      <c r="C3" s="23" t="s">
        <v>158</v>
      </c>
      <c r="D3" s="22"/>
      <c r="E3" s="22"/>
      <c r="F3" s="20"/>
      <c r="G3" s="20"/>
    </row>
    <row r="4" spans="1:7" x14ac:dyDescent="0.25">
      <c r="A4" s="22"/>
      <c r="B4" s="22"/>
      <c r="C4" s="23" t="s">
        <v>57</v>
      </c>
      <c r="D4" s="22"/>
      <c r="E4" s="22"/>
      <c r="F4" s="20"/>
      <c r="G4" s="20"/>
    </row>
    <row r="5" spans="1:7" x14ac:dyDescent="0.25">
      <c r="A5" s="21"/>
      <c r="B5" s="20"/>
      <c r="C5" s="20"/>
      <c r="D5" s="20"/>
      <c r="E5" s="20"/>
      <c r="F5" s="20"/>
      <c r="G5" s="20"/>
    </row>
    <row r="6" spans="1:7" x14ac:dyDescent="0.25">
      <c r="A6" s="19" t="s">
        <v>56</v>
      </c>
      <c r="B6" s="20"/>
      <c r="C6" s="20"/>
      <c r="D6" s="20"/>
      <c r="E6" s="20"/>
      <c r="F6" s="20"/>
      <c r="G6" s="20"/>
    </row>
    <row r="7" spans="1:7" x14ac:dyDescent="0.25">
      <c r="A7" s="19" t="s">
        <v>55</v>
      </c>
      <c r="B7" s="20"/>
      <c r="C7" s="20"/>
      <c r="D7" s="20"/>
      <c r="E7" s="20"/>
      <c r="F7" s="20"/>
      <c r="G7" s="20"/>
    </row>
    <row r="8" spans="1:7" s="20" customFormat="1" x14ac:dyDescent="0.25">
      <c r="A8" s="19" t="s">
        <v>54</v>
      </c>
    </row>
    <row r="9" spans="1:7" x14ac:dyDescent="0.25">
      <c r="A9" s="19" t="s">
        <v>53</v>
      </c>
      <c r="B9" s="20"/>
      <c r="C9" s="20"/>
      <c r="D9" s="20"/>
      <c r="E9" s="20"/>
      <c r="F9" s="20"/>
      <c r="G9" s="20"/>
    </row>
    <row r="10" spans="1:7" x14ac:dyDescent="0.25">
      <c r="A10" s="19" t="s">
        <v>52</v>
      </c>
      <c r="B10" s="20"/>
      <c r="C10" s="20"/>
      <c r="D10" s="20"/>
      <c r="E10" s="20"/>
      <c r="F10" s="20"/>
      <c r="G10" s="20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x14ac:dyDescent="0.25">
      <c r="A13" s="26" t="s">
        <v>151</v>
      </c>
      <c r="B13" s="25"/>
      <c r="C13" s="25"/>
      <c r="D13" s="25"/>
      <c r="E13" s="25"/>
      <c r="F13" s="25"/>
      <c r="G13" s="25"/>
    </row>
    <row r="14" spans="1:7" x14ac:dyDescent="0.25">
      <c r="A14" s="52" t="s">
        <v>160</v>
      </c>
      <c r="B14" s="25"/>
      <c r="C14" s="25"/>
      <c r="D14" s="25"/>
      <c r="E14" s="25"/>
      <c r="F14" s="25"/>
      <c r="G14" s="25"/>
    </row>
    <row r="15" spans="1:7" x14ac:dyDescent="0.25">
      <c r="A15" s="25"/>
      <c r="B15" s="25"/>
      <c r="C15" s="25"/>
      <c r="D15" s="25"/>
      <c r="E15" s="25"/>
      <c r="F15" s="25"/>
      <c r="G15" s="25"/>
    </row>
    <row r="16" spans="1:7" x14ac:dyDescent="0.25">
      <c r="A16" s="25"/>
      <c r="B16" s="25"/>
      <c r="C16" s="25"/>
      <c r="D16" s="25"/>
      <c r="E16" s="25"/>
      <c r="F16" s="25"/>
      <c r="G16" s="25"/>
    </row>
    <row r="17" spans="1:1" ht="15.75" x14ac:dyDescent="0.25">
      <c r="A17" s="53"/>
    </row>
    <row r="18" spans="1:1" x14ac:dyDescent="0.25">
      <c r="A18" s="24"/>
    </row>
    <row r="19" spans="1:1" ht="15.75" x14ac:dyDescent="0.25">
      <c r="A19" s="53"/>
    </row>
    <row r="20" spans="1:1" x14ac:dyDescent="0.25">
      <c r="A20" s="24"/>
    </row>
    <row r="21" spans="1:1" x14ac:dyDescent="0.25">
      <c r="A21" s="24"/>
    </row>
    <row r="22" spans="1:1" x14ac:dyDescent="0.25">
      <c r="A22" s="24"/>
    </row>
    <row r="23" spans="1:1" x14ac:dyDescent="0.25">
      <c r="A23" s="28"/>
    </row>
  </sheetData>
  <hyperlinks>
    <hyperlink ref="A6" location="'Stat. of financial positions '!A1" display="STATEMENT OF THE INDIVIDUAL FINANCIAL POSITION"/>
    <hyperlink ref="A7" location="'Stat. of Income Statement'!A1" display="STATEMENT OF THE INDIVIDUAL INCOME STATEMENT FOR THE NINE MONTH PERIOD ENDED 30 SEPTEMBER 2020"/>
    <hyperlink ref="A8" location="'Other comprehensive income'!A1" display="STATEMENT OF THE INDIVIDUAL OTHER COMPREHENSIVE INCOME "/>
    <hyperlink ref="A9" location="'Statement of cash flows'!A1" display="STATEMENT OF THE INDIVIDUAL CASH FLOWS "/>
    <hyperlink ref="A10" location="'Statement of changes in equity'!A1" display="STATEMENT OF THE INDIVIDUAL CHANGES IN EQUITY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80" zoomScaleNormal="80" workbookViewId="0">
      <selection activeCell="M16" sqref="M16"/>
    </sheetView>
  </sheetViews>
  <sheetFormatPr defaultColWidth="9" defaultRowHeight="11.25" x14ac:dyDescent="0.2"/>
  <cols>
    <col min="1" max="1" width="43.140625" style="3" customWidth="1"/>
    <col min="2" max="2" width="18.7109375" style="2" bestFit="1" customWidth="1"/>
    <col min="3" max="3" width="21.7109375" style="1" customWidth="1"/>
    <col min="4" max="4" width="16.5703125" style="31" bestFit="1" customWidth="1"/>
    <col min="5" max="5" width="20.7109375" style="31" customWidth="1"/>
    <col min="6" max="16384" width="9" style="31"/>
  </cols>
  <sheetData>
    <row r="1" spans="1:5" x14ac:dyDescent="0.2">
      <c r="A1" s="115" t="s">
        <v>0</v>
      </c>
    </row>
    <row r="2" spans="1:5" x14ac:dyDescent="0.2">
      <c r="A2" s="41" t="s">
        <v>153</v>
      </c>
    </row>
    <row r="3" spans="1:5" x14ac:dyDescent="0.2">
      <c r="A3" s="54" t="s">
        <v>58</v>
      </c>
    </row>
    <row r="4" spans="1:5" x14ac:dyDescent="0.2">
      <c r="A4" s="4"/>
      <c r="B4" s="5"/>
      <c r="C4" s="6"/>
    </row>
    <row r="5" spans="1:5" x14ac:dyDescent="0.2">
      <c r="A5" s="7"/>
      <c r="B5" s="56" t="s">
        <v>61</v>
      </c>
      <c r="C5" s="56" t="s">
        <v>45</v>
      </c>
      <c r="D5" s="56" t="str">
        <f>B5</f>
        <v>March 31, 2021</v>
      </c>
      <c r="E5" s="56" t="str">
        <f>C5</f>
        <v>December 31, 2020</v>
      </c>
    </row>
    <row r="6" spans="1:5" x14ac:dyDescent="0.2">
      <c r="A6" s="1"/>
      <c r="B6" s="29" t="s">
        <v>60</v>
      </c>
      <c r="C6" s="30" t="s">
        <v>24</v>
      </c>
      <c r="D6" s="29" t="s">
        <v>60</v>
      </c>
      <c r="E6" s="30" t="s">
        <v>24</v>
      </c>
    </row>
    <row r="7" spans="1:5" x14ac:dyDescent="0.2">
      <c r="A7" s="1"/>
      <c r="B7" s="58" t="s">
        <v>70</v>
      </c>
      <c r="C7" s="58" t="s">
        <v>70</v>
      </c>
      <c r="D7" s="58" t="s">
        <v>71</v>
      </c>
      <c r="E7" s="58" t="s">
        <v>71</v>
      </c>
    </row>
    <row r="8" spans="1:5" x14ac:dyDescent="0.2">
      <c r="A8" s="1"/>
      <c r="B8" s="58"/>
      <c r="C8" s="59"/>
      <c r="D8" s="116" t="s">
        <v>72</v>
      </c>
      <c r="E8" s="116"/>
    </row>
    <row r="9" spans="1:5" x14ac:dyDescent="0.2">
      <c r="A9" s="43" t="s">
        <v>2</v>
      </c>
      <c r="B9" s="9">
        <v>10459680</v>
      </c>
      <c r="C9" s="9">
        <v>10970907</v>
      </c>
      <c r="D9" s="9">
        <v>43898231</v>
      </c>
      <c r="E9" s="9">
        <v>46043800</v>
      </c>
    </row>
    <row r="10" spans="1:5" x14ac:dyDescent="0.2">
      <c r="A10" s="43" t="s">
        <v>3</v>
      </c>
      <c r="B10" s="9">
        <v>82871706</v>
      </c>
      <c r="C10" s="9">
        <v>82871706</v>
      </c>
      <c r="D10" s="9">
        <v>347804263</v>
      </c>
      <c r="E10" s="9">
        <v>347804263</v>
      </c>
    </row>
    <row r="11" spans="1:5" x14ac:dyDescent="0.2">
      <c r="A11" s="43" t="s">
        <v>4</v>
      </c>
      <c r="B11" s="9">
        <v>1140294764</v>
      </c>
      <c r="C11" s="9">
        <v>1168350972</v>
      </c>
      <c r="D11" s="9">
        <v>4785703086</v>
      </c>
      <c r="E11" s="9">
        <v>4903452188</v>
      </c>
    </row>
    <row r="12" spans="1:5" x14ac:dyDescent="0.2">
      <c r="A12" s="103" t="s">
        <v>138</v>
      </c>
      <c r="B12" s="9">
        <v>79026461</v>
      </c>
      <c r="C12" s="9">
        <v>76543589</v>
      </c>
      <c r="D12" s="9">
        <v>331666155</v>
      </c>
      <c r="E12" s="9">
        <v>321245790</v>
      </c>
    </row>
    <row r="13" spans="1:5" x14ac:dyDescent="0.2">
      <c r="A13" s="1" t="s">
        <v>139</v>
      </c>
      <c r="B13" s="9">
        <v>18623</v>
      </c>
      <c r="C13" s="9">
        <v>18583</v>
      </c>
      <c r="D13" s="9">
        <v>78159</v>
      </c>
      <c r="E13" s="9">
        <v>77991</v>
      </c>
    </row>
    <row r="14" spans="1:5" x14ac:dyDescent="0.2">
      <c r="A14" s="15" t="s">
        <v>59</v>
      </c>
      <c r="B14" s="9">
        <v>3751908</v>
      </c>
      <c r="C14" s="9">
        <v>4143035</v>
      </c>
      <c r="D14" s="9">
        <v>15746383</v>
      </c>
      <c r="E14" s="9">
        <v>17387904</v>
      </c>
    </row>
    <row r="15" spans="1:5" hidden="1" x14ac:dyDescent="0.2">
      <c r="A15" s="1" t="s">
        <v>5</v>
      </c>
      <c r="B15" s="9">
        <v>0</v>
      </c>
      <c r="C15" s="9">
        <v>0</v>
      </c>
      <c r="D15" s="9">
        <v>0</v>
      </c>
      <c r="E15" s="9">
        <v>0</v>
      </c>
    </row>
    <row r="16" spans="1:5" x14ac:dyDescent="0.2">
      <c r="A16" s="7" t="s">
        <v>6</v>
      </c>
      <c r="B16" s="10">
        <f>SUM(B9:B15)</f>
        <v>1316423142</v>
      </c>
      <c r="C16" s="10">
        <f t="shared" ref="C16:E16" si="0">SUM(C9:C15)</f>
        <v>1342898792</v>
      </c>
      <c r="D16" s="10">
        <f t="shared" si="0"/>
        <v>5524896277</v>
      </c>
      <c r="E16" s="10">
        <f t="shared" si="0"/>
        <v>5636011936</v>
      </c>
    </row>
    <row r="17" spans="1:5" x14ac:dyDescent="0.2">
      <c r="A17" s="11"/>
      <c r="B17" s="8"/>
      <c r="C17" s="8"/>
      <c r="D17" s="8"/>
      <c r="E17" s="8"/>
    </row>
    <row r="18" spans="1:5" x14ac:dyDescent="0.2">
      <c r="A18" s="43" t="s">
        <v>7</v>
      </c>
      <c r="B18" s="9">
        <v>270347908</v>
      </c>
      <c r="C18" s="9">
        <v>202167399</v>
      </c>
      <c r="D18" s="9">
        <v>1134623134</v>
      </c>
      <c r="E18" s="9">
        <v>848476356</v>
      </c>
    </row>
    <row r="19" spans="1:5" x14ac:dyDescent="0.2">
      <c r="A19" s="43" t="s">
        <v>140</v>
      </c>
      <c r="B19" s="9">
        <v>517172900</v>
      </c>
      <c r="C19" s="9">
        <v>553537032</v>
      </c>
      <c r="D19" s="9">
        <v>2170522944</v>
      </c>
      <c r="E19" s="9">
        <v>2323139570</v>
      </c>
    </row>
    <row r="20" spans="1:5" x14ac:dyDescent="0.2">
      <c r="A20" s="43" t="s">
        <v>141</v>
      </c>
      <c r="B20" s="9">
        <v>2270781</v>
      </c>
      <c r="C20" s="9">
        <v>209030</v>
      </c>
      <c r="D20" s="9">
        <v>9530241</v>
      </c>
      <c r="E20" s="9">
        <v>877278</v>
      </c>
    </row>
    <row r="21" spans="1:5" x14ac:dyDescent="0.2">
      <c r="A21" s="43" t="s">
        <v>8</v>
      </c>
      <c r="B21" s="9">
        <v>82280981</v>
      </c>
      <c r="C21" s="9">
        <v>100655956</v>
      </c>
      <c r="D21" s="9">
        <v>345325049</v>
      </c>
      <c r="E21" s="9">
        <v>422442982</v>
      </c>
    </row>
    <row r="22" spans="1:5" x14ac:dyDescent="0.2">
      <c r="A22" s="44" t="s">
        <v>9</v>
      </c>
      <c r="B22" s="10">
        <f>SUM(B18:B21)</f>
        <v>872072570</v>
      </c>
      <c r="C22" s="10">
        <f t="shared" ref="C22:E22" si="1">SUM(C18:C21)</f>
        <v>856569417</v>
      </c>
      <c r="D22" s="10">
        <f t="shared" si="1"/>
        <v>3660001368</v>
      </c>
      <c r="E22" s="10">
        <f t="shared" si="1"/>
        <v>3594936186</v>
      </c>
    </row>
    <row r="23" spans="1:5" x14ac:dyDescent="0.2">
      <c r="A23" s="1"/>
      <c r="B23" s="8"/>
      <c r="C23" s="8"/>
      <c r="D23" s="8"/>
      <c r="E23" s="8"/>
    </row>
    <row r="24" spans="1:5" ht="12" thickBot="1" x14ac:dyDescent="0.25">
      <c r="A24" s="44" t="s">
        <v>10</v>
      </c>
      <c r="B24" s="12">
        <f>+B16+B22</f>
        <v>2188495712</v>
      </c>
      <c r="C24" s="12">
        <f t="shared" ref="C24:E24" si="2">+C16+C22</f>
        <v>2199468209</v>
      </c>
      <c r="D24" s="12">
        <f t="shared" si="2"/>
        <v>9184897645</v>
      </c>
      <c r="E24" s="12">
        <f t="shared" si="2"/>
        <v>9230948122</v>
      </c>
    </row>
    <row r="25" spans="1:5" ht="12" thickTop="1" x14ac:dyDescent="0.2">
      <c r="A25" s="1"/>
      <c r="B25" s="8"/>
      <c r="C25" s="8"/>
      <c r="D25" s="8"/>
      <c r="E25" s="8"/>
    </row>
    <row r="26" spans="1:5" x14ac:dyDescent="0.2">
      <c r="A26" s="1"/>
      <c r="B26" s="8"/>
      <c r="C26" s="8"/>
      <c r="D26" s="8"/>
      <c r="E26" s="8"/>
    </row>
    <row r="27" spans="1:5" x14ac:dyDescent="0.2">
      <c r="A27" s="15" t="s">
        <v>62</v>
      </c>
      <c r="B27" s="9">
        <v>1463323897</v>
      </c>
      <c r="C27" s="9">
        <v>1463323897</v>
      </c>
      <c r="D27" s="9">
        <v>6141424063</v>
      </c>
      <c r="E27" s="9">
        <v>6141424063</v>
      </c>
    </row>
    <row r="28" spans="1:5" x14ac:dyDescent="0.2">
      <c r="A28" s="15" t="s">
        <v>11</v>
      </c>
      <c r="B28" s="9">
        <v>74050518</v>
      </c>
      <c r="C28" s="9">
        <v>74050518</v>
      </c>
      <c r="D28" s="9">
        <v>310782619</v>
      </c>
      <c r="E28" s="9">
        <v>310782619</v>
      </c>
    </row>
    <row r="29" spans="1:5" x14ac:dyDescent="0.2">
      <c r="A29" s="15" t="s">
        <v>63</v>
      </c>
      <c r="B29" s="9">
        <v>123726696</v>
      </c>
      <c r="C29" s="9">
        <v>125410659</v>
      </c>
      <c r="D29" s="9">
        <v>519268570</v>
      </c>
      <c r="E29" s="9">
        <v>526335995</v>
      </c>
    </row>
    <row r="30" spans="1:5" x14ac:dyDescent="0.2">
      <c r="A30" s="15" t="s">
        <v>12</v>
      </c>
      <c r="B30" s="9">
        <v>-18451481</v>
      </c>
      <c r="C30" s="9">
        <v>-15503101</v>
      </c>
      <c r="D30" s="9">
        <v>-77439021</v>
      </c>
      <c r="E30" s="9">
        <v>-65064965</v>
      </c>
    </row>
    <row r="31" spans="1:5" x14ac:dyDescent="0.2">
      <c r="A31" s="15" t="s">
        <v>64</v>
      </c>
      <c r="B31" s="9">
        <v>1059285994</v>
      </c>
      <c r="C31" s="9">
        <v>1059285995</v>
      </c>
      <c r="D31" s="9">
        <v>4445717387</v>
      </c>
      <c r="E31" s="9">
        <v>4445717391</v>
      </c>
    </row>
    <row r="32" spans="1:5" x14ac:dyDescent="0.2">
      <c r="A32" s="15" t="s">
        <v>65</v>
      </c>
      <c r="B32" s="9">
        <v>-596832659</v>
      </c>
      <c r="C32" s="9">
        <v>-596832659</v>
      </c>
      <c r="D32" s="9">
        <v>-2504846987</v>
      </c>
      <c r="E32" s="9">
        <v>-2504846987</v>
      </c>
    </row>
    <row r="33" spans="1:5" x14ac:dyDescent="0.2">
      <c r="A33" s="15" t="s">
        <v>13</v>
      </c>
      <c r="B33" s="9">
        <v>-1704357599</v>
      </c>
      <c r="C33" s="9">
        <v>-1506582395</v>
      </c>
      <c r="D33" s="9">
        <v>-7153018407</v>
      </c>
      <c r="E33" s="9">
        <v>-6322975654</v>
      </c>
    </row>
    <row r="34" spans="1:5" x14ac:dyDescent="0.2">
      <c r="A34" s="15" t="s">
        <v>14</v>
      </c>
      <c r="B34" s="9">
        <v>-12766592</v>
      </c>
      <c r="C34" s="9">
        <v>-199779921</v>
      </c>
      <c r="D34" s="9">
        <v>-53580110</v>
      </c>
      <c r="E34" s="9">
        <v>-838456350</v>
      </c>
    </row>
    <row r="35" spans="1:5" x14ac:dyDescent="0.2">
      <c r="A35" s="60" t="s">
        <v>66</v>
      </c>
      <c r="B35" s="49">
        <f>SUM(B27:B34)</f>
        <v>387978774</v>
      </c>
      <c r="C35" s="49">
        <f t="shared" ref="C35:E35" si="3">SUM(C27:C34)</f>
        <v>403372993</v>
      </c>
      <c r="D35" s="49">
        <f t="shared" si="3"/>
        <v>1628308114</v>
      </c>
      <c r="E35" s="49">
        <f t="shared" si="3"/>
        <v>1692916112</v>
      </c>
    </row>
    <row r="36" spans="1:5" x14ac:dyDescent="0.2">
      <c r="A36" s="15" t="s">
        <v>67</v>
      </c>
      <c r="B36" s="9">
        <v>15957519</v>
      </c>
      <c r="C36" s="9">
        <v>17924067</v>
      </c>
      <c r="D36" s="9">
        <v>66972106</v>
      </c>
      <c r="E36" s="9">
        <v>75225514</v>
      </c>
    </row>
    <row r="37" spans="1:5" ht="12" thickBot="1" x14ac:dyDescent="0.25">
      <c r="A37" s="44" t="s">
        <v>15</v>
      </c>
      <c r="B37" s="12">
        <f>+B35+B36</f>
        <v>403936293</v>
      </c>
      <c r="C37" s="12">
        <f t="shared" ref="C37:E37" si="4">+C35+C36</f>
        <v>421297060</v>
      </c>
      <c r="D37" s="12">
        <f t="shared" si="4"/>
        <v>1695280220</v>
      </c>
      <c r="E37" s="12">
        <f t="shared" si="4"/>
        <v>1768141626</v>
      </c>
    </row>
    <row r="38" spans="1:5" ht="12" thickTop="1" x14ac:dyDescent="0.2">
      <c r="A38" s="1"/>
      <c r="B38" s="8"/>
      <c r="C38" s="8"/>
      <c r="D38" s="8"/>
      <c r="E38" s="8"/>
    </row>
    <row r="39" spans="1:5" x14ac:dyDescent="0.2">
      <c r="A39" s="1"/>
      <c r="B39" s="8"/>
      <c r="C39" s="8"/>
      <c r="D39" s="8"/>
      <c r="E39" s="8"/>
    </row>
    <row r="40" spans="1:5" hidden="1" x14ac:dyDescent="0.2">
      <c r="A40" s="1" t="s">
        <v>16</v>
      </c>
      <c r="B40" s="8"/>
      <c r="C40" s="8"/>
      <c r="D40" s="8"/>
      <c r="E40" s="8"/>
    </row>
    <row r="41" spans="1:5" x14ac:dyDescent="0.2">
      <c r="A41" s="43" t="s">
        <v>17</v>
      </c>
      <c r="B41" s="8">
        <v>240000000</v>
      </c>
      <c r="C41" s="8">
        <v>240000000</v>
      </c>
      <c r="D41" s="8">
        <v>1007256000</v>
      </c>
      <c r="E41" s="8">
        <v>1007256000</v>
      </c>
    </row>
    <row r="42" spans="1:5" x14ac:dyDescent="0.2">
      <c r="A42" s="43" t="s">
        <v>18</v>
      </c>
      <c r="B42" s="8">
        <v>79332744</v>
      </c>
      <c r="C42" s="8">
        <v>79332744</v>
      </c>
      <c r="D42" s="8">
        <v>332951593</v>
      </c>
      <c r="E42" s="8">
        <v>332951593</v>
      </c>
    </row>
    <row r="43" spans="1:5" s="32" customFormat="1" x14ac:dyDescent="0.2">
      <c r="A43" s="1" t="s">
        <v>142</v>
      </c>
      <c r="B43" s="8">
        <v>80728000</v>
      </c>
      <c r="C43" s="8">
        <v>81816635</v>
      </c>
      <c r="D43" s="8">
        <v>338807343</v>
      </c>
      <c r="E43" s="8">
        <v>343376235</v>
      </c>
    </row>
    <row r="44" spans="1:5" x14ac:dyDescent="0.2">
      <c r="A44" s="1" t="s">
        <v>143</v>
      </c>
      <c r="B44" s="8">
        <v>4019054</v>
      </c>
      <c r="C44" s="8">
        <v>4339808</v>
      </c>
      <c r="D44" s="8">
        <v>16867568</v>
      </c>
      <c r="E44" s="8">
        <v>18213740</v>
      </c>
    </row>
    <row r="45" spans="1:5" x14ac:dyDescent="0.2">
      <c r="A45" s="15" t="s">
        <v>68</v>
      </c>
      <c r="B45" s="8">
        <v>348522</v>
      </c>
      <c r="C45" s="8">
        <v>356061</v>
      </c>
      <c r="D45" s="8">
        <v>1462712</v>
      </c>
      <c r="E45" s="8">
        <v>1494352</v>
      </c>
    </row>
    <row r="46" spans="1:5" x14ac:dyDescent="0.2">
      <c r="A46" s="44" t="s">
        <v>19</v>
      </c>
      <c r="B46" s="10">
        <f>SUM(B41:B45)</f>
        <v>404428320</v>
      </c>
      <c r="C46" s="10">
        <f t="shared" ref="C46:E46" si="5">SUM(C41:C45)</f>
        <v>405845248</v>
      </c>
      <c r="D46" s="10">
        <f t="shared" si="5"/>
        <v>1697345216</v>
      </c>
      <c r="E46" s="10">
        <f t="shared" si="5"/>
        <v>1703291920</v>
      </c>
    </row>
    <row r="47" spans="1:5" x14ac:dyDescent="0.2">
      <c r="A47" s="1"/>
      <c r="B47" s="8"/>
      <c r="C47" s="8"/>
      <c r="D47" s="8"/>
      <c r="E47" s="8"/>
    </row>
    <row r="48" spans="1:5" x14ac:dyDescent="0.2">
      <c r="A48" s="43" t="s">
        <v>20</v>
      </c>
      <c r="B48" s="9">
        <v>1324373961</v>
      </c>
      <c r="C48" s="9">
        <v>1267733760</v>
      </c>
      <c r="D48" s="9">
        <v>5558265077</v>
      </c>
      <c r="E48" s="9">
        <v>5320551821</v>
      </c>
    </row>
    <row r="49" spans="1:5" s="32" customFormat="1" x14ac:dyDescent="0.2">
      <c r="A49" s="43" t="s">
        <v>21</v>
      </c>
      <c r="B49" s="9">
        <v>31783916</v>
      </c>
      <c r="C49" s="9">
        <v>30912849</v>
      </c>
      <c r="D49" s="9">
        <v>133393917</v>
      </c>
      <c r="E49" s="9">
        <v>129738136</v>
      </c>
    </row>
    <row r="50" spans="1:5" x14ac:dyDescent="0.2">
      <c r="A50" s="43" t="s">
        <v>142</v>
      </c>
      <c r="B50" s="9">
        <v>4335947</v>
      </c>
      <c r="C50" s="9">
        <v>4003884</v>
      </c>
      <c r="D50" s="9">
        <v>18197536</v>
      </c>
      <c r="E50" s="9">
        <v>16803901</v>
      </c>
    </row>
    <row r="51" spans="1:5" x14ac:dyDescent="0.2">
      <c r="A51" s="43" t="s">
        <v>141</v>
      </c>
      <c r="B51" s="9">
        <v>3148423</v>
      </c>
      <c r="C51" s="9">
        <v>375916</v>
      </c>
      <c r="D51" s="9">
        <v>13213616</v>
      </c>
      <c r="E51" s="9">
        <v>1577682</v>
      </c>
    </row>
    <row r="52" spans="1:5" x14ac:dyDescent="0.2">
      <c r="A52" s="43" t="s">
        <v>144</v>
      </c>
      <c r="B52" s="9">
        <v>0</v>
      </c>
      <c r="C52" s="9">
        <v>12342166</v>
      </c>
      <c r="D52" s="9">
        <v>0</v>
      </c>
      <c r="E52" s="9">
        <v>51798836</v>
      </c>
    </row>
    <row r="53" spans="1:5" x14ac:dyDescent="0.2">
      <c r="A53" s="43" t="s">
        <v>22</v>
      </c>
      <c r="B53" s="9">
        <v>11168113</v>
      </c>
      <c r="C53" s="9">
        <v>52949083</v>
      </c>
      <c r="D53" s="9">
        <v>46871453</v>
      </c>
      <c r="E53" s="9">
        <v>222222005</v>
      </c>
    </row>
    <row r="54" spans="1:5" x14ac:dyDescent="0.2">
      <c r="A54" s="57" t="s">
        <v>69</v>
      </c>
      <c r="B54" s="9">
        <v>5320739</v>
      </c>
      <c r="C54" s="9">
        <v>4008243</v>
      </c>
      <c r="D54" s="9">
        <v>22330610</v>
      </c>
      <c r="E54" s="9">
        <v>16822195</v>
      </c>
    </row>
    <row r="55" spans="1:5" x14ac:dyDescent="0.2">
      <c r="A55" s="44" t="s">
        <v>23</v>
      </c>
      <c r="B55" s="10">
        <f>SUM(B48:B54)</f>
        <v>1380131099</v>
      </c>
      <c r="C55" s="10">
        <f t="shared" ref="C55:E55" si="6">SUM(C48:C54)</f>
        <v>1372325901</v>
      </c>
      <c r="D55" s="10">
        <f t="shared" si="6"/>
        <v>5792272209</v>
      </c>
      <c r="E55" s="10">
        <f t="shared" si="6"/>
        <v>5759514576</v>
      </c>
    </row>
    <row r="56" spans="1:5" x14ac:dyDescent="0.2">
      <c r="A56" s="1"/>
      <c r="B56" s="8"/>
      <c r="C56" s="8"/>
      <c r="D56" s="8"/>
      <c r="E56" s="8"/>
    </row>
    <row r="57" spans="1:5" ht="12" thickBot="1" x14ac:dyDescent="0.25">
      <c r="A57" s="44" t="s">
        <v>145</v>
      </c>
      <c r="B57" s="12">
        <v>2188495712</v>
      </c>
      <c r="C57" s="12">
        <v>2199468209</v>
      </c>
      <c r="D57" s="12">
        <v>9184897645</v>
      </c>
      <c r="E57" s="12">
        <v>9230948122</v>
      </c>
    </row>
    <row r="58" spans="1:5" ht="12" thickTop="1" x14ac:dyDescent="0.2">
      <c r="B58" s="2">
        <f>+B37+B46+B55-B57</f>
        <v>0</v>
      </c>
      <c r="C58" s="2">
        <f t="shared" ref="C58:E58" si="7">+C37+C46+C55-C57</f>
        <v>0</v>
      </c>
      <c r="D58" s="2">
        <f t="shared" si="7"/>
        <v>0</v>
      </c>
      <c r="E58" s="2">
        <f t="shared" si="7"/>
        <v>0</v>
      </c>
    </row>
    <row r="59" spans="1:5" x14ac:dyDescent="0.2">
      <c r="B59" s="2">
        <f>+B24-B57</f>
        <v>0</v>
      </c>
      <c r="C59" s="2">
        <f t="shared" ref="C59:E59" si="8">+C24-C57</f>
        <v>0</v>
      </c>
      <c r="D59" s="2">
        <f t="shared" si="8"/>
        <v>0</v>
      </c>
      <c r="E59" s="2">
        <f t="shared" si="8"/>
        <v>0</v>
      </c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>
      <selection activeCell="I23" sqref="I23"/>
    </sheetView>
  </sheetViews>
  <sheetFormatPr defaultColWidth="9" defaultRowHeight="11.25" x14ac:dyDescent="0.2"/>
  <cols>
    <col min="1" max="1" width="39.140625" style="33" bestFit="1" customWidth="1"/>
    <col min="2" max="3" width="18.28515625" style="33" customWidth="1"/>
    <col min="4" max="5" width="19.5703125" style="31" customWidth="1"/>
    <col min="6" max="6" width="9" style="31"/>
    <col min="7" max="7" width="50.42578125" style="104" bestFit="1" customWidth="1"/>
    <col min="8" max="8" width="9" style="104"/>
    <col min="9" max="16384" width="9" style="31"/>
  </cols>
  <sheetData>
    <row r="1" spans="1:7" x14ac:dyDescent="0.2">
      <c r="A1" s="42" t="s">
        <v>0</v>
      </c>
    </row>
    <row r="2" spans="1:7" x14ac:dyDescent="0.2">
      <c r="A2" s="41" t="s">
        <v>159</v>
      </c>
    </row>
    <row r="3" spans="1:7" x14ac:dyDescent="0.2">
      <c r="A3" s="54" t="s">
        <v>58</v>
      </c>
    </row>
    <row r="4" spans="1:7" x14ac:dyDescent="0.2">
      <c r="A4" s="13"/>
      <c r="B4" s="16"/>
      <c r="C4" s="16"/>
    </row>
    <row r="5" spans="1:7" ht="13.5" x14ac:dyDescent="0.35">
      <c r="A5" s="14"/>
      <c r="B5" s="17" t="s">
        <v>73</v>
      </c>
      <c r="C5" s="17" t="s">
        <v>74</v>
      </c>
      <c r="D5" s="17" t="s">
        <v>73</v>
      </c>
      <c r="E5" s="17" t="s">
        <v>74</v>
      </c>
    </row>
    <row r="6" spans="1:7" x14ac:dyDescent="0.2">
      <c r="A6" s="14"/>
      <c r="B6" s="29" t="s">
        <v>60</v>
      </c>
      <c r="C6" s="29" t="s">
        <v>60</v>
      </c>
      <c r="D6" s="29" t="s">
        <v>60</v>
      </c>
      <c r="E6" s="29" t="s">
        <v>60</v>
      </c>
    </row>
    <row r="7" spans="1:7" x14ac:dyDescent="0.2">
      <c r="A7" s="14"/>
      <c r="B7" s="61" t="s">
        <v>70</v>
      </c>
      <c r="C7" s="61" t="s">
        <v>70</v>
      </c>
      <c r="D7" s="59" t="s">
        <v>71</v>
      </c>
      <c r="E7" s="59" t="s">
        <v>71</v>
      </c>
    </row>
    <row r="8" spans="1:7" x14ac:dyDescent="0.2">
      <c r="A8" s="14"/>
      <c r="B8" s="61"/>
      <c r="C8" s="61"/>
      <c r="D8" s="117" t="s">
        <v>72</v>
      </c>
      <c r="E8" s="117"/>
    </row>
    <row r="9" spans="1:7" x14ac:dyDescent="0.2">
      <c r="A9" s="14" t="s">
        <v>146</v>
      </c>
      <c r="B9" s="45">
        <v>712648306</v>
      </c>
      <c r="C9" s="45">
        <v>677570417</v>
      </c>
      <c r="D9" s="45">
        <v>2990913675</v>
      </c>
      <c r="E9" s="45">
        <v>2843695283</v>
      </c>
      <c r="G9" s="107"/>
    </row>
    <row r="10" spans="1:7" x14ac:dyDescent="0.2">
      <c r="A10" s="14" t="s">
        <v>25</v>
      </c>
      <c r="B10" s="45">
        <v>-661811222</v>
      </c>
      <c r="C10" s="45">
        <v>-670453762</v>
      </c>
      <c r="D10" s="45">
        <v>-2777555518</v>
      </c>
      <c r="E10" s="45">
        <v>-2813827395</v>
      </c>
      <c r="G10" s="107"/>
    </row>
    <row r="11" spans="1:7" x14ac:dyDescent="0.2">
      <c r="A11" s="14"/>
      <c r="B11" s="45"/>
      <c r="C11" s="45"/>
      <c r="D11" s="45"/>
      <c r="E11" s="45"/>
      <c r="G11" s="107"/>
    </row>
    <row r="12" spans="1:7" x14ac:dyDescent="0.2">
      <c r="A12" s="35" t="s">
        <v>148</v>
      </c>
      <c r="B12" s="46">
        <f>SUM(B9:B11)</f>
        <v>50837084</v>
      </c>
      <c r="C12" s="46">
        <f t="shared" ref="C12:E12" si="0">SUM(C9:C11)</f>
        <v>7116655</v>
      </c>
      <c r="D12" s="46">
        <f t="shared" si="0"/>
        <v>213358157</v>
      </c>
      <c r="E12" s="46">
        <f t="shared" si="0"/>
        <v>29867888</v>
      </c>
      <c r="G12" s="107"/>
    </row>
    <row r="13" spans="1:7" x14ac:dyDescent="0.2">
      <c r="A13" s="14"/>
      <c r="B13" s="45"/>
      <c r="C13" s="45"/>
      <c r="D13" s="45"/>
      <c r="E13" s="45"/>
      <c r="G13" s="107"/>
    </row>
    <row r="14" spans="1:7" x14ac:dyDescent="0.2">
      <c r="A14" s="106" t="s">
        <v>147</v>
      </c>
      <c r="B14" s="45">
        <v>-50220311</v>
      </c>
      <c r="C14" s="45">
        <v>-50810820</v>
      </c>
      <c r="D14" s="45">
        <v>-210769623</v>
      </c>
      <c r="E14" s="45">
        <v>-213247931</v>
      </c>
      <c r="G14" s="107"/>
    </row>
    <row r="15" spans="1:7" x14ac:dyDescent="0.2">
      <c r="A15" s="15" t="s">
        <v>27</v>
      </c>
      <c r="B15" s="45">
        <v>3431032</v>
      </c>
      <c r="C15" s="45">
        <v>7450441</v>
      </c>
      <c r="D15" s="45">
        <v>14399698</v>
      </c>
      <c r="E15" s="45">
        <v>31268756</v>
      </c>
      <c r="G15" s="107"/>
    </row>
    <row r="16" spans="1:7" x14ac:dyDescent="0.2">
      <c r="A16" s="15" t="s">
        <v>26</v>
      </c>
      <c r="B16" s="45">
        <v>-10553540</v>
      </c>
      <c r="C16" s="45">
        <v>-39534245</v>
      </c>
      <c r="D16" s="45">
        <v>-44292152</v>
      </c>
      <c r="E16" s="45">
        <v>-165921273</v>
      </c>
      <c r="G16" s="107"/>
    </row>
    <row r="17" spans="1:7" x14ac:dyDescent="0.2">
      <c r="A17" s="14"/>
      <c r="B17" s="45"/>
      <c r="C17" s="45"/>
      <c r="D17" s="45"/>
      <c r="E17" s="45"/>
    </row>
    <row r="18" spans="1:7" x14ac:dyDescent="0.2">
      <c r="A18" s="35" t="s">
        <v>149</v>
      </c>
      <c r="B18" s="18">
        <f>SUM(B12:B17)</f>
        <v>-6505735</v>
      </c>
      <c r="C18" s="18">
        <f t="shared" ref="C18:E18" si="1">SUM(C12:C17)</f>
        <v>-75777969</v>
      </c>
      <c r="D18" s="18">
        <f t="shared" si="1"/>
        <v>-27303920</v>
      </c>
      <c r="E18" s="18">
        <f t="shared" si="1"/>
        <v>-318032560</v>
      </c>
      <c r="G18" s="107"/>
    </row>
    <row r="19" spans="1:7" x14ac:dyDescent="0.2">
      <c r="A19" s="14"/>
      <c r="B19" s="45"/>
      <c r="C19" s="45"/>
      <c r="D19" s="45"/>
      <c r="E19" s="45"/>
      <c r="G19" s="107"/>
    </row>
    <row r="20" spans="1:7" x14ac:dyDescent="0.2">
      <c r="A20" s="14"/>
      <c r="B20" s="45"/>
      <c r="C20" s="45"/>
      <c r="D20" s="45"/>
      <c r="E20" s="45"/>
      <c r="G20" s="107"/>
    </row>
    <row r="21" spans="1:7" x14ac:dyDescent="0.2">
      <c r="A21" s="15" t="s">
        <v>75</v>
      </c>
      <c r="B21" s="45">
        <v>-13171894</v>
      </c>
      <c r="C21" s="45">
        <v>-16720802</v>
      </c>
      <c r="D21" s="45">
        <v>-55281122</v>
      </c>
      <c r="E21" s="45">
        <v>-70175534</v>
      </c>
      <c r="G21" s="107"/>
    </row>
    <row r="22" spans="1:7" x14ac:dyDescent="0.2">
      <c r="A22" s="15" t="s">
        <v>76</v>
      </c>
      <c r="B22" s="45">
        <v>3556046</v>
      </c>
      <c r="C22" s="45">
        <v>4086913</v>
      </c>
      <c r="D22" s="45">
        <v>14924369</v>
      </c>
      <c r="E22" s="45">
        <v>17152365</v>
      </c>
      <c r="G22" s="107"/>
    </row>
    <row r="23" spans="1:7" x14ac:dyDescent="0.2">
      <c r="A23" s="15" t="s">
        <v>77</v>
      </c>
      <c r="B23" s="45">
        <v>2645977</v>
      </c>
      <c r="C23" s="45">
        <v>297827</v>
      </c>
      <c r="D23" s="45">
        <v>11104900</v>
      </c>
      <c r="E23" s="45">
        <v>1249950</v>
      </c>
      <c r="G23" s="107"/>
    </row>
    <row r="24" spans="1:7" x14ac:dyDescent="0.2">
      <c r="A24" s="14"/>
      <c r="B24" s="45"/>
      <c r="C24" s="45"/>
      <c r="D24" s="45"/>
      <c r="E24" s="45"/>
      <c r="G24" s="107"/>
    </row>
    <row r="25" spans="1:7" x14ac:dyDescent="0.2">
      <c r="A25" s="35" t="s">
        <v>79</v>
      </c>
      <c r="B25" s="18">
        <f>SUM(B18:B24)</f>
        <v>-13475606</v>
      </c>
      <c r="C25" s="18">
        <f t="shared" ref="C25:E25" si="2">SUM(C18:C24)</f>
        <v>-88114031</v>
      </c>
      <c r="D25" s="18">
        <f t="shared" si="2"/>
        <v>-56555773</v>
      </c>
      <c r="E25" s="18">
        <f t="shared" si="2"/>
        <v>-369805779</v>
      </c>
      <c r="G25" s="107"/>
    </row>
    <row r="26" spans="1:7" x14ac:dyDescent="0.2">
      <c r="A26" s="14"/>
      <c r="B26" s="45"/>
      <c r="C26" s="45"/>
      <c r="D26" s="45"/>
      <c r="E26" s="45"/>
      <c r="G26" s="107"/>
    </row>
    <row r="27" spans="1:7" x14ac:dyDescent="0.2">
      <c r="A27" s="15" t="s">
        <v>78</v>
      </c>
      <c r="B27" s="45">
        <v>-1257534</v>
      </c>
      <c r="C27" s="45">
        <v>332010</v>
      </c>
      <c r="D27" s="45">
        <v>-5277744</v>
      </c>
      <c r="E27" s="45">
        <v>1393413</v>
      </c>
      <c r="G27" s="107"/>
    </row>
    <row r="28" spans="1:7" x14ac:dyDescent="0.2">
      <c r="A28" s="14"/>
      <c r="B28" s="45"/>
      <c r="C28" s="45"/>
      <c r="D28" s="45"/>
      <c r="E28" s="45"/>
      <c r="G28" s="107"/>
    </row>
    <row r="29" spans="1:7" x14ac:dyDescent="0.2">
      <c r="A29" s="35" t="s">
        <v>80</v>
      </c>
      <c r="B29" s="18">
        <f>SUM(B25:B28)</f>
        <v>-14733140</v>
      </c>
      <c r="C29" s="18">
        <f t="shared" ref="C29:E29" si="3">SUM(C25:C28)</f>
        <v>-87782021</v>
      </c>
      <c r="D29" s="18">
        <f t="shared" si="3"/>
        <v>-61833517</v>
      </c>
      <c r="E29" s="18">
        <f t="shared" si="3"/>
        <v>-368412366</v>
      </c>
      <c r="G29" s="107"/>
    </row>
    <row r="30" spans="1:7" x14ac:dyDescent="0.2">
      <c r="A30" s="65" t="s">
        <v>81</v>
      </c>
      <c r="B30" s="47"/>
      <c r="C30" s="47"/>
      <c r="D30" s="47"/>
      <c r="E30" s="47"/>
      <c r="G30" s="107"/>
    </row>
    <row r="31" spans="1:7" x14ac:dyDescent="0.2">
      <c r="A31" s="33" t="s">
        <v>82</v>
      </c>
      <c r="B31" s="45">
        <v>-12766592</v>
      </c>
      <c r="C31" s="45">
        <v>-87239979</v>
      </c>
      <c r="D31" s="45">
        <v>-53580110</v>
      </c>
      <c r="E31" s="45">
        <v>-366137468</v>
      </c>
      <c r="G31" s="108"/>
    </row>
    <row r="32" spans="1:7" x14ac:dyDescent="0.2">
      <c r="A32" s="33" t="s">
        <v>83</v>
      </c>
      <c r="B32" s="45">
        <v>-1966548</v>
      </c>
      <c r="C32" s="45">
        <v>-542042</v>
      </c>
      <c r="D32" s="45">
        <v>-8253407</v>
      </c>
      <c r="E32" s="45">
        <v>-2274898</v>
      </c>
      <c r="G32" s="108"/>
    </row>
    <row r="33" spans="1:7" x14ac:dyDescent="0.2">
      <c r="A33" s="14"/>
      <c r="B33" s="45"/>
      <c r="C33" s="45"/>
      <c r="D33" s="45"/>
      <c r="E33" s="45"/>
      <c r="G33" s="108"/>
    </row>
    <row r="34" spans="1:7" x14ac:dyDescent="0.2">
      <c r="A34" s="35" t="s">
        <v>84</v>
      </c>
      <c r="B34" s="45"/>
      <c r="C34" s="45"/>
      <c r="D34" s="45"/>
      <c r="E34" s="45"/>
      <c r="G34" s="109"/>
    </row>
    <row r="35" spans="1:7" x14ac:dyDescent="0.2">
      <c r="A35" s="13" t="s">
        <v>150</v>
      </c>
      <c r="B35" s="113">
        <v>-2.8899999999999999E-2</v>
      </c>
      <c r="C35" s="113">
        <v>-0.1978</v>
      </c>
      <c r="D35" s="113">
        <v>-0.12130000000000001</v>
      </c>
      <c r="E35" s="113">
        <v>-0.83009999999999995</v>
      </c>
      <c r="G35" s="110"/>
    </row>
    <row r="37" spans="1:7" x14ac:dyDescent="0.2">
      <c r="B37" s="66">
        <v>0</v>
      </c>
      <c r="C37" s="66">
        <v>0</v>
      </c>
      <c r="D37" s="66">
        <v>0</v>
      </c>
      <c r="E37" s="66">
        <v>0</v>
      </c>
      <c r="G37" s="111"/>
    </row>
  </sheetData>
  <mergeCells count="1">
    <mergeCell ref="D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G1" sqref="G1:H1048576"/>
    </sheetView>
  </sheetViews>
  <sheetFormatPr defaultColWidth="9" defaultRowHeight="11.25" x14ac:dyDescent="0.2"/>
  <cols>
    <col min="1" max="1" width="61.28515625" style="15" customWidth="1"/>
    <col min="2" max="3" width="17.5703125" style="15" bestFit="1" customWidth="1"/>
    <col min="4" max="4" width="19.28515625" style="31" customWidth="1"/>
    <col min="5" max="6" width="18.140625" style="31" customWidth="1"/>
    <col min="7" max="7" width="26.7109375" style="102" customWidth="1"/>
    <col min="8" max="16384" width="9" style="31"/>
  </cols>
  <sheetData>
    <row r="1" spans="1:8" x14ac:dyDescent="0.2">
      <c r="A1" s="42" t="s">
        <v>0</v>
      </c>
    </row>
    <row r="2" spans="1:8" x14ac:dyDescent="0.2">
      <c r="A2" s="41" t="s">
        <v>154</v>
      </c>
    </row>
    <row r="3" spans="1:8" x14ac:dyDescent="0.2">
      <c r="A3" s="54" t="s">
        <v>58</v>
      </c>
    </row>
    <row r="4" spans="1:8" x14ac:dyDescent="0.2">
      <c r="B4" s="34"/>
      <c r="C4" s="34"/>
    </row>
    <row r="5" spans="1:8" ht="13.5" x14ac:dyDescent="0.35">
      <c r="B5" s="17" t="s">
        <v>73</v>
      </c>
      <c r="C5" s="17" t="s">
        <v>74</v>
      </c>
      <c r="D5" s="17" t="s">
        <v>73</v>
      </c>
      <c r="E5" s="17" t="s">
        <v>74</v>
      </c>
      <c r="F5" s="17"/>
    </row>
    <row r="6" spans="1:8" x14ac:dyDescent="0.2">
      <c r="B6" s="29" t="s">
        <v>60</v>
      </c>
      <c r="C6" s="29" t="s">
        <v>60</v>
      </c>
      <c r="D6" s="29" t="s">
        <v>60</v>
      </c>
      <c r="E6" s="29" t="s">
        <v>60</v>
      </c>
      <c r="F6" s="29"/>
    </row>
    <row r="7" spans="1:8" ht="12" x14ac:dyDescent="0.2">
      <c r="B7" s="77" t="s">
        <v>70</v>
      </c>
      <c r="C7" s="77" t="s">
        <v>70</v>
      </c>
      <c r="D7" s="77" t="s">
        <v>71</v>
      </c>
      <c r="E7" s="77" t="s">
        <v>71</v>
      </c>
      <c r="F7" s="77"/>
    </row>
    <row r="8" spans="1:8" ht="12" x14ac:dyDescent="0.2">
      <c r="B8" s="64"/>
      <c r="C8" s="64"/>
      <c r="D8" s="117" t="s">
        <v>72</v>
      </c>
      <c r="E8" s="117"/>
      <c r="F8" s="105"/>
    </row>
    <row r="9" spans="1:8" ht="14.25" x14ac:dyDescent="0.35">
      <c r="A9" s="67" t="s">
        <v>86</v>
      </c>
      <c r="B9" s="72">
        <v>-14733140</v>
      </c>
      <c r="C9" s="72">
        <v>-87782021</v>
      </c>
      <c r="D9" s="72">
        <v>-61833517</v>
      </c>
      <c r="E9" s="72">
        <v>-368412366</v>
      </c>
      <c r="F9" s="72"/>
      <c r="G9" s="112"/>
      <c r="H9" s="111"/>
    </row>
    <row r="10" spans="1:8" ht="12" x14ac:dyDescent="0.2">
      <c r="A10" s="67"/>
      <c r="B10" s="73"/>
      <c r="C10" s="73"/>
      <c r="D10" s="73"/>
      <c r="E10" s="73"/>
      <c r="F10" s="73"/>
      <c r="G10" s="112"/>
      <c r="H10" s="111"/>
    </row>
    <row r="11" spans="1:8" ht="12" x14ac:dyDescent="0.2">
      <c r="A11" s="62" t="s">
        <v>28</v>
      </c>
      <c r="B11" s="73"/>
      <c r="C11" s="73"/>
      <c r="D11" s="73"/>
      <c r="E11" s="73"/>
      <c r="F11" s="73"/>
      <c r="G11" s="112"/>
      <c r="H11" s="111"/>
    </row>
    <row r="12" spans="1:8" ht="24" x14ac:dyDescent="0.2">
      <c r="A12" s="69" t="s">
        <v>88</v>
      </c>
      <c r="B12" s="73">
        <v>0</v>
      </c>
      <c r="C12" s="73">
        <v>0</v>
      </c>
      <c r="D12" s="73">
        <v>0</v>
      </c>
      <c r="E12" s="73">
        <v>0</v>
      </c>
      <c r="F12" s="73"/>
      <c r="G12" s="112"/>
      <c r="H12" s="111"/>
    </row>
    <row r="13" spans="1:8" ht="12" x14ac:dyDescent="0.2">
      <c r="A13" s="55" t="s">
        <v>89</v>
      </c>
      <c r="B13" s="73">
        <v>-2948381</v>
      </c>
      <c r="C13" s="73">
        <v>-5648667</v>
      </c>
      <c r="D13" s="73">
        <v>-12374060</v>
      </c>
      <c r="E13" s="73">
        <v>-23706891</v>
      </c>
      <c r="F13" s="73"/>
      <c r="G13" s="112"/>
      <c r="H13" s="111"/>
    </row>
    <row r="14" spans="1:8" ht="12" x14ac:dyDescent="0.2">
      <c r="A14" s="55"/>
      <c r="B14" s="73"/>
      <c r="C14" s="73"/>
      <c r="D14" s="73"/>
      <c r="E14" s="73"/>
      <c r="F14" s="73"/>
      <c r="G14" s="112"/>
      <c r="H14" s="111"/>
    </row>
    <row r="15" spans="1:8" ht="24" x14ac:dyDescent="0.2">
      <c r="A15" s="68" t="s">
        <v>87</v>
      </c>
      <c r="B15" s="74">
        <v>-2948381</v>
      </c>
      <c r="C15" s="74">
        <v>-5648667</v>
      </c>
      <c r="D15" s="74">
        <v>-12374060</v>
      </c>
      <c r="E15" s="74">
        <v>-23706891</v>
      </c>
      <c r="F15" s="74"/>
      <c r="G15" s="112"/>
      <c r="H15" s="111"/>
    </row>
    <row r="16" spans="1:8" ht="12" x14ac:dyDescent="0.2">
      <c r="A16" s="68"/>
      <c r="B16" s="74"/>
      <c r="C16" s="74"/>
      <c r="D16" s="74"/>
      <c r="E16" s="74"/>
      <c r="F16" s="74"/>
      <c r="G16" s="112"/>
      <c r="H16" s="111"/>
    </row>
    <row r="17" spans="1:8" ht="24" x14ac:dyDescent="0.2">
      <c r="A17" s="69" t="s">
        <v>90</v>
      </c>
      <c r="B17" s="75">
        <v>0</v>
      </c>
      <c r="C17" s="75">
        <v>0</v>
      </c>
      <c r="D17" s="75">
        <v>0</v>
      </c>
      <c r="E17" s="75">
        <v>0</v>
      </c>
      <c r="F17" s="75"/>
      <c r="G17" s="112"/>
      <c r="H17" s="111"/>
    </row>
    <row r="18" spans="1:8" ht="12" hidden="1" x14ac:dyDescent="0.2">
      <c r="A18" s="55" t="s">
        <v>91</v>
      </c>
      <c r="B18" s="73">
        <v>0</v>
      </c>
      <c r="C18" s="73">
        <v>0</v>
      </c>
      <c r="D18" s="73">
        <v>0</v>
      </c>
      <c r="E18" s="73">
        <v>0</v>
      </c>
      <c r="F18" s="73"/>
      <c r="G18" s="112"/>
      <c r="H18" s="111"/>
    </row>
    <row r="19" spans="1:8" ht="12" hidden="1" x14ac:dyDescent="0.2">
      <c r="A19" s="70" t="s">
        <v>92</v>
      </c>
      <c r="B19" s="73">
        <v>0</v>
      </c>
      <c r="C19" s="73">
        <v>0</v>
      </c>
      <c r="D19" s="73">
        <v>0</v>
      </c>
      <c r="E19" s="73">
        <v>0</v>
      </c>
      <c r="F19" s="73"/>
      <c r="G19" s="112"/>
      <c r="H19" s="111"/>
    </row>
    <row r="20" spans="1:8" ht="12" hidden="1" x14ac:dyDescent="0.2">
      <c r="A20" s="70" t="s">
        <v>93</v>
      </c>
      <c r="B20" s="73">
        <v>0</v>
      </c>
      <c r="C20" s="73">
        <v>0</v>
      </c>
      <c r="D20" s="73">
        <v>0</v>
      </c>
      <c r="E20" s="73">
        <v>0</v>
      </c>
      <c r="F20" s="73"/>
      <c r="G20" s="112"/>
      <c r="H20" s="111"/>
    </row>
    <row r="21" spans="1:8" ht="12" hidden="1" x14ac:dyDescent="0.2">
      <c r="A21" s="70" t="s">
        <v>94</v>
      </c>
      <c r="B21" s="73">
        <v>0</v>
      </c>
      <c r="C21" s="73">
        <v>0</v>
      </c>
      <c r="D21" s="73">
        <v>0</v>
      </c>
      <c r="E21" s="73">
        <v>0</v>
      </c>
      <c r="F21" s="73"/>
      <c r="G21" s="112"/>
      <c r="H21" s="111"/>
    </row>
    <row r="22" spans="1:8" ht="12" hidden="1" x14ac:dyDescent="0.2">
      <c r="A22" s="70"/>
      <c r="B22" s="73">
        <v>0</v>
      </c>
      <c r="C22" s="73">
        <v>0</v>
      </c>
      <c r="D22" s="73">
        <v>0</v>
      </c>
      <c r="E22" s="73">
        <v>0</v>
      </c>
      <c r="F22" s="73"/>
      <c r="G22" s="112"/>
      <c r="H22" s="111"/>
    </row>
    <row r="23" spans="1:8" ht="12" x14ac:dyDescent="0.2">
      <c r="A23" s="71"/>
      <c r="B23" s="73"/>
      <c r="C23" s="73"/>
      <c r="D23" s="73"/>
      <c r="E23" s="73"/>
      <c r="F23" s="73"/>
      <c r="G23" s="112"/>
      <c r="H23" s="111"/>
    </row>
    <row r="24" spans="1:8" ht="24" x14ac:dyDescent="0.2">
      <c r="A24" s="68" t="s">
        <v>95</v>
      </c>
      <c r="B24" s="74">
        <v>0</v>
      </c>
      <c r="C24" s="74">
        <v>0</v>
      </c>
      <c r="D24" s="74">
        <v>0</v>
      </c>
      <c r="E24" s="74">
        <v>0</v>
      </c>
      <c r="F24" s="74"/>
      <c r="G24" s="112"/>
      <c r="H24" s="111"/>
    </row>
    <row r="25" spans="1:8" ht="12" x14ac:dyDescent="0.2">
      <c r="A25" s="68"/>
      <c r="B25" s="74"/>
      <c r="C25" s="74"/>
      <c r="D25" s="74"/>
      <c r="E25" s="74"/>
      <c r="F25" s="74"/>
      <c r="G25" s="112"/>
      <c r="H25" s="111"/>
    </row>
    <row r="26" spans="1:8" ht="12" x14ac:dyDescent="0.2">
      <c r="A26" s="68" t="s">
        <v>96</v>
      </c>
      <c r="B26" s="74">
        <v>-2948381</v>
      </c>
      <c r="C26" s="74">
        <v>-5648667</v>
      </c>
      <c r="D26" s="74">
        <v>-12374060</v>
      </c>
      <c r="E26" s="74">
        <v>-23706891</v>
      </c>
      <c r="F26" s="74"/>
      <c r="G26" s="112"/>
      <c r="H26" s="111"/>
    </row>
    <row r="27" spans="1:8" ht="14.25" x14ac:dyDescent="0.35">
      <c r="A27" s="68" t="s">
        <v>97</v>
      </c>
      <c r="B27" s="76">
        <v>-17681521</v>
      </c>
      <c r="C27" s="76">
        <v>-93430688</v>
      </c>
      <c r="D27" s="76">
        <v>-74207577</v>
      </c>
      <c r="E27" s="76">
        <v>-392119257</v>
      </c>
      <c r="F27" s="76"/>
      <c r="G27" s="112"/>
      <c r="H27" s="111"/>
    </row>
    <row r="28" spans="1:8" ht="12" x14ac:dyDescent="0.2">
      <c r="A28" s="63" t="s">
        <v>81</v>
      </c>
      <c r="B28" s="73"/>
      <c r="C28" s="73"/>
      <c r="D28" s="73"/>
      <c r="E28" s="73"/>
      <c r="F28" s="73"/>
      <c r="G28" s="112"/>
      <c r="H28" s="111"/>
    </row>
    <row r="29" spans="1:8" ht="12" x14ac:dyDescent="0.2">
      <c r="A29" s="64" t="s">
        <v>82</v>
      </c>
      <c r="B29" s="73">
        <v>-15714973</v>
      </c>
      <c r="C29" s="73">
        <v>-92888646</v>
      </c>
      <c r="D29" s="73">
        <v>-65954170</v>
      </c>
      <c r="E29" s="73">
        <v>-389844359</v>
      </c>
      <c r="F29" s="73"/>
      <c r="G29" s="112"/>
      <c r="H29" s="111"/>
    </row>
    <row r="30" spans="1:8" ht="12" x14ac:dyDescent="0.2">
      <c r="A30" s="64" t="s">
        <v>83</v>
      </c>
      <c r="B30" s="73">
        <v>-1966548</v>
      </c>
      <c r="C30" s="73">
        <v>-542042</v>
      </c>
      <c r="D30" s="73">
        <v>-8253407</v>
      </c>
      <c r="E30" s="73">
        <v>-2274898</v>
      </c>
      <c r="F30" s="73"/>
      <c r="G30" s="112"/>
      <c r="H30" s="111"/>
    </row>
    <row r="31" spans="1:8" ht="12" x14ac:dyDescent="0.2">
      <c r="A31" s="64"/>
      <c r="B31" s="73">
        <v>0</v>
      </c>
      <c r="C31" s="73">
        <v>0</v>
      </c>
      <c r="D31" s="73">
        <v>0</v>
      </c>
      <c r="E31" s="73">
        <v>0</v>
      </c>
      <c r="F31" s="73"/>
      <c r="G31" s="112"/>
      <c r="H31" s="111"/>
    </row>
    <row r="32" spans="1:8" ht="14.25" x14ac:dyDescent="0.35">
      <c r="A32" s="62" t="s">
        <v>85</v>
      </c>
      <c r="B32" s="72">
        <v>-17681521</v>
      </c>
      <c r="C32" s="72">
        <v>-93430688</v>
      </c>
      <c r="D32" s="72">
        <v>-74207577</v>
      </c>
      <c r="E32" s="72">
        <v>-392119257</v>
      </c>
      <c r="F32" s="72"/>
      <c r="G32" s="112"/>
      <c r="H32" s="111"/>
    </row>
  </sheetData>
  <mergeCells count="1">
    <mergeCell ref="D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="80" zoomScaleNormal="80" workbookViewId="0">
      <selection activeCell="G1" sqref="G1:H1048576"/>
    </sheetView>
  </sheetViews>
  <sheetFormatPr defaultColWidth="9" defaultRowHeight="11.25" x14ac:dyDescent="0.2"/>
  <cols>
    <col min="1" max="1" width="62.140625" style="38" customWidth="1"/>
    <col min="2" max="2" width="14.85546875" style="36" bestFit="1" customWidth="1"/>
    <col min="3" max="3" width="15.140625" style="36" bestFit="1" customWidth="1"/>
    <col min="4" max="4" width="15.85546875" style="33" bestFit="1" customWidth="1"/>
    <col min="5" max="5" width="15.140625" style="33" bestFit="1" customWidth="1"/>
    <col min="6" max="6" width="9" style="33"/>
    <col min="7" max="7" width="64.85546875" style="33" bestFit="1" customWidth="1"/>
    <col min="8" max="16384" width="9" style="33"/>
  </cols>
  <sheetData>
    <row r="1" spans="1:8" x14ac:dyDescent="0.2">
      <c r="A1" s="50" t="s">
        <v>0</v>
      </c>
    </row>
    <row r="2" spans="1:8" x14ac:dyDescent="0.2">
      <c r="A2" s="51" t="s">
        <v>155</v>
      </c>
    </row>
    <row r="3" spans="1:8" x14ac:dyDescent="0.2">
      <c r="A3" s="54" t="s">
        <v>58</v>
      </c>
    </row>
    <row r="4" spans="1:8" x14ac:dyDescent="0.2">
      <c r="A4" s="37"/>
    </row>
    <row r="5" spans="1:8" ht="13.5" x14ac:dyDescent="0.35">
      <c r="B5" s="78" t="s">
        <v>61</v>
      </c>
      <c r="C5" s="78" t="s">
        <v>156</v>
      </c>
      <c r="D5" s="78" t="s">
        <v>61</v>
      </c>
      <c r="E5" s="78" t="s">
        <v>156</v>
      </c>
    </row>
    <row r="6" spans="1:8" ht="23.85" customHeight="1" x14ac:dyDescent="0.2">
      <c r="B6" s="29" t="s">
        <v>60</v>
      </c>
      <c r="C6" s="29" t="s">
        <v>60</v>
      </c>
      <c r="D6" s="29" t="s">
        <v>60</v>
      </c>
      <c r="E6" s="29" t="s">
        <v>60</v>
      </c>
    </row>
    <row r="7" spans="1:8" ht="23.85" customHeight="1" x14ac:dyDescent="0.2">
      <c r="B7" s="79" t="s">
        <v>70</v>
      </c>
      <c r="C7" s="79" t="s">
        <v>70</v>
      </c>
      <c r="D7" s="80" t="s">
        <v>71</v>
      </c>
      <c r="E7" s="80" t="s">
        <v>71</v>
      </c>
    </row>
    <row r="8" spans="1:8" x14ac:dyDescent="0.2">
      <c r="B8" s="39"/>
      <c r="C8" s="39"/>
      <c r="D8" s="117" t="s">
        <v>72</v>
      </c>
      <c r="E8" s="117"/>
    </row>
    <row r="9" spans="1:8" ht="12" thickBot="1" x14ac:dyDescent="0.25">
      <c r="A9" s="81" t="s">
        <v>98</v>
      </c>
      <c r="B9" s="82">
        <v>-13475606</v>
      </c>
      <c r="C9" s="82">
        <v>-88114031</v>
      </c>
      <c r="D9" s="82">
        <v>-56555773</v>
      </c>
      <c r="E9" s="82">
        <v>-369805779</v>
      </c>
      <c r="G9" s="104"/>
      <c r="H9" s="104"/>
    </row>
    <row r="10" spans="1:8" ht="12" thickTop="1" x14ac:dyDescent="0.2">
      <c r="A10" s="33"/>
      <c r="B10" s="83"/>
      <c r="C10" s="83"/>
      <c r="D10" s="83"/>
      <c r="E10" s="83"/>
      <c r="G10" s="104"/>
      <c r="H10" s="104"/>
    </row>
    <row r="11" spans="1:8" x14ac:dyDescent="0.2">
      <c r="A11" s="65" t="s">
        <v>31</v>
      </c>
      <c r="B11" s="84"/>
      <c r="C11" s="84"/>
      <c r="D11" s="84"/>
      <c r="E11" s="84"/>
      <c r="G11" s="104"/>
      <c r="H11" s="104"/>
    </row>
    <row r="12" spans="1:8" x14ac:dyDescent="0.2">
      <c r="A12" s="33" t="s">
        <v>99</v>
      </c>
      <c r="B12" s="83">
        <v>29764372</v>
      </c>
      <c r="C12" s="83">
        <v>26837599</v>
      </c>
      <c r="D12" s="83">
        <v>124918094</v>
      </c>
      <c r="E12" s="83">
        <v>112634717</v>
      </c>
      <c r="G12" s="104"/>
      <c r="H12" s="104"/>
    </row>
    <row r="13" spans="1:8" x14ac:dyDescent="0.2">
      <c r="A13" s="33" t="s">
        <v>100</v>
      </c>
      <c r="B13" s="83">
        <v>1551104</v>
      </c>
      <c r="C13" s="83">
        <v>1285805</v>
      </c>
      <c r="D13" s="83">
        <v>6509827</v>
      </c>
      <c r="E13" s="83">
        <v>5396397</v>
      </c>
      <c r="G13" s="104"/>
      <c r="H13" s="104"/>
    </row>
    <row r="14" spans="1:8" x14ac:dyDescent="0.2">
      <c r="A14" s="33" t="s">
        <v>32</v>
      </c>
      <c r="B14" s="83">
        <v>3344902</v>
      </c>
      <c r="C14" s="83">
        <v>30973394</v>
      </c>
      <c r="D14" s="83">
        <v>14038219</v>
      </c>
      <c r="E14" s="83">
        <v>129992238</v>
      </c>
      <c r="G14" s="104"/>
      <c r="H14" s="104"/>
    </row>
    <row r="15" spans="1:8" x14ac:dyDescent="0.2">
      <c r="A15" s="33" t="s">
        <v>101</v>
      </c>
      <c r="B15" s="83">
        <v>0</v>
      </c>
      <c r="C15" s="83">
        <v>-3971</v>
      </c>
      <c r="D15" s="83">
        <v>0</v>
      </c>
      <c r="E15" s="83">
        <v>-16666</v>
      </c>
      <c r="G15" s="104"/>
      <c r="H15" s="104"/>
    </row>
    <row r="16" spans="1:8" hidden="1" x14ac:dyDescent="0.2">
      <c r="A16" s="33" t="s">
        <v>102</v>
      </c>
      <c r="B16" s="83">
        <v>0</v>
      </c>
      <c r="C16" s="83">
        <v>0</v>
      </c>
      <c r="D16" s="83">
        <v>0</v>
      </c>
      <c r="E16" s="83">
        <v>0</v>
      </c>
      <c r="G16" s="104"/>
      <c r="H16" s="104"/>
    </row>
    <row r="17" spans="1:8" hidden="1" x14ac:dyDescent="0.2">
      <c r="A17" s="33" t="s">
        <v>103</v>
      </c>
      <c r="B17" s="83">
        <v>0</v>
      </c>
      <c r="C17" s="83">
        <v>0</v>
      </c>
      <c r="D17" s="83">
        <v>0</v>
      </c>
      <c r="E17" s="83">
        <v>0</v>
      </c>
      <c r="G17" s="104"/>
      <c r="H17" s="104"/>
    </row>
    <row r="18" spans="1:8" hidden="1" x14ac:dyDescent="0.2">
      <c r="A18" s="15" t="s">
        <v>46</v>
      </c>
      <c r="B18" s="83">
        <v>0</v>
      </c>
      <c r="C18" s="83">
        <v>0</v>
      </c>
      <c r="D18" s="83">
        <v>0</v>
      </c>
      <c r="E18" s="83">
        <v>0</v>
      </c>
      <c r="G18" s="104"/>
      <c r="H18" s="104"/>
    </row>
    <row r="19" spans="1:8" x14ac:dyDescent="0.2">
      <c r="A19" s="33" t="s">
        <v>104</v>
      </c>
      <c r="B19" s="83">
        <v>19</v>
      </c>
      <c r="C19" s="83">
        <v>6801</v>
      </c>
      <c r="D19" s="83">
        <v>80</v>
      </c>
      <c r="E19" s="83">
        <v>28543</v>
      </c>
      <c r="G19" s="104"/>
      <c r="H19" s="104"/>
    </row>
    <row r="20" spans="1:8" x14ac:dyDescent="0.2">
      <c r="A20" s="33" t="s">
        <v>105</v>
      </c>
      <c r="B20" s="83">
        <v>-122122</v>
      </c>
      <c r="C20" s="83">
        <v>-712948</v>
      </c>
      <c r="D20" s="83">
        <v>-512534</v>
      </c>
      <c r="E20" s="83">
        <v>-2992171</v>
      </c>
      <c r="G20" s="104"/>
      <c r="H20" s="104"/>
    </row>
    <row r="21" spans="1:8" x14ac:dyDescent="0.2">
      <c r="A21" s="33" t="s">
        <v>106</v>
      </c>
      <c r="B21" s="83">
        <v>1300499</v>
      </c>
      <c r="C21" s="83">
        <v>1102505</v>
      </c>
      <c r="D21" s="83">
        <v>5458064</v>
      </c>
      <c r="E21" s="83">
        <v>4627103</v>
      </c>
      <c r="G21" s="104"/>
      <c r="H21" s="104"/>
    </row>
    <row r="22" spans="1:8" x14ac:dyDescent="0.2">
      <c r="A22" s="33" t="s">
        <v>107</v>
      </c>
      <c r="B22" s="83">
        <v>-3433924</v>
      </c>
      <c r="C22" s="83">
        <v>-3373965</v>
      </c>
      <c r="D22" s="83">
        <v>-14411835</v>
      </c>
      <c r="E22" s="83">
        <v>-14160194</v>
      </c>
      <c r="G22" s="104"/>
      <c r="H22" s="104"/>
    </row>
    <row r="23" spans="1:8" x14ac:dyDescent="0.2">
      <c r="A23" s="33" t="s">
        <v>108</v>
      </c>
      <c r="B23" s="83">
        <v>9477316</v>
      </c>
      <c r="C23" s="83">
        <v>33933039</v>
      </c>
      <c r="D23" s="83">
        <v>39775348</v>
      </c>
      <c r="E23" s="83">
        <v>142413571</v>
      </c>
      <c r="G23" s="104"/>
      <c r="H23" s="104"/>
    </row>
    <row r="24" spans="1:8" hidden="1" x14ac:dyDescent="0.2">
      <c r="A24" s="15" t="s">
        <v>109</v>
      </c>
      <c r="B24" s="83">
        <v>0</v>
      </c>
      <c r="C24" s="83">
        <v>0</v>
      </c>
      <c r="D24" s="83">
        <v>0</v>
      </c>
      <c r="E24" s="83">
        <v>0</v>
      </c>
      <c r="G24" s="104"/>
      <c r="H24" s="104"/>
    </row>
    <row r="25" spans="1:8" x14ac:dyDescent="0.2">
      <c r="A25" s="15" t="s">
        <v>110</v>
      </c>
      <c r="B25" s="83">
        <v>-151461</v>
      </c>
      <c r="C25" s="83">
        <v>-37893</v>
      </c>
      <c r="D25" s="83">
        <v>-635667</v>
      </c>
      <c r="E25" s="83">
        <v>-159033</v>
      </c>
      <c r="G25" s="104"/>
      <c r="H25" s="104"/>
    </row>
    <row r="26" spans="1:8" x14ac:dyDescent="0.2">
      <c r="A26" s="48" t="s">
        <v>111</v>
      </c>
      <c r="B26" s="83">
        <v>-5558093</v>
      </c>
      <c r="C26" s="83">
        <v>-3020306</v>
      </c>
      <c r="D26" s="83">
        <v>-23326761</v>
      </c>
      <c r="E26" s="83">
        <v>-12675922</v>
      </c>
      <c r="G26" s="104"/>
      <c r="H26" s="104"/>
    </row>
    <row r="27" spans="1:8" ht="12" thickBot="1" x14ac:dyDescent="0.25">
      <c r="A27" s="35" t="s">
        <v>112</v>
      </c>
      <c r="B27" s="82">
        <v>22697006</v>
      </c>
      <c r="C27" s="82">
        <v>-1123971</v>
      </c>
      <c r="D27" s="82">
        <v>95257062</v>
      </c>
      <c r="E27" s="82">
        <v>-4717196</v>
      </c>
      <c r="G27" s="104"/>
      <c r="H27" s="104"/>
    </row>
    <row r="28" spans="1:8" ht="12" thickTop="1" x14ac:dyDescent="0.2">
      <c r="A28" s="15"/>
      <c r="B28" s="83"/>
      <c r="C28" s="83"/>
      <c r="D28" s="83"/>
      <c r="E28" s="83"/>
      <c r="G28" s="104"/>
      <c r="H28" s="104"/>
    </row>
    <row r="29" spans="1:8" x14ac:dyDescent="0.2">
      <c r="A29" s="85" t="s">
        <v>113</v>
      </c>
      <c r="B29" s="84"/>
      <c r="C29" s="84"/>
      <c r="D29" s="84"/>
      <c r="E29" s="84"/>
      <c r="G29" s="104"/>
      <c r="H29" s="104"/>
    </row>
    <row r="30" spans="1:8" x14ac:dyDescent="0.2">
      <c r="A30" s="15" t="s">
        <v>33</v>
      </c>
      <c r="B30" s="83">
        <v>5992771</v>
      </c>
      <c r="C30" s="83">
        <v>46776697</v>
      </c>
      <c r="D30" s="83">
        <v>25151063</v>
      </c>
      <c r="E30" s="83">
        <v>196317121</v>
      </c>
      <c r="G30" s="104"/>
      <c r="H30" s="104"/>
    </row>
    <row r="31" spans="1:8" x14ac:dyDescent="0.2">
      <c r="A31" s="15" t="s">
        <v>34</v>
      </c>
      <c r="B31" s="83">
        <v>-72411862</v>
      </c>
      <c r="C31" s="83">
        <v>16020569</v>
      </c>
      <c r="D31" s="83">
        <v>-303905344</v>
      </c>
      <c r="E31" s="83">
        <v>67236726</v>
      </c>
      <c r="G31" s="104"/>
      <c r="H31" s="104"/>
    </row>
    <row r="32" spans="1:8" hidden="1" x14ac:dyDescent="0.2">
      <c r="A32" s="15" t="s">
        <v>49</v>
      </c>
      <c r="B32" s="83">
        <v>0</v>
      </c>
      <c r="C32" s="83">
        <v>0</v>
      </c>
      <c r="D32" s="83">
        <v>0</v>
      </c>
      <c r="E32" s="83">
        <v>0</v>
      </c>
      <c r="G32" s="104"/>
      <c r="H32" s="104"/>
    </row>
    <row r="33" spans="1:8" x14ac:dyDescent="0.2">
      <c r="A33" s="86" t="s">
        <v>114</v>
      </c>
      <c r="B33" s="83">
        <v>20167329</v>
      </c>
      <c r="C33" s="83">
        <v>-13327828</v>
      </c>
      <c r="D33" s="83">
        <v>84640261</v>
      </c>
      <c r="E33" s="83">
        <v>-55935557</v>
      </c>
      <c r="G33" s="104"/>
      <c r="H33" s="104"/>
    </row>
    <row r="34" spans="1:8" ht="12" thickBot="1" x14ac:dyDescent="0.25">
      <c r="A34" s="35" t="s">
        <v>35</v>
      </c>
      <c r="B34" s="82">
        <v>-46251762</v>
      </c>
      <c r="C34" s="82">
        <v>49469438</v>
      </c>
      <c r="D34" s="82">
        <v>-194114020</v>
      </c>
      <c r="E34" s="82">
        <v>207618290</v>
      </c>
      <c r="G34" s="104"/>
      <c r="H34" s="104"/>
    </row>
    <row r="35" spans="1:8" ht="12" thickTop="1" x14ac:dyDescent="0.2">
      <c r="A35" s="35"/>
      <c r="B35" s="79"/>
      <c r="C35" s="79"/>
      <c r="D35" s="79"/>
      <c r="E35" s="79"/>
      <c r="G35" s="104"/>
      <c r="H35" s="104"/>
    </row>
    <row r="36" spans="1:8" x14ac:dyDescent="0.2">
      <c r="A36" s="35" t="s">
        <v>115</v>
      </c>
      <c r="B36" s="79">
        <v>0</v>
      </c>
      <c r="C36" s="79">
        <v>0</v>
      </c>
      <c r="D36" s="79">
        <v>0</v>
      </c>
      <c r="E36" s="79">
        <v>0</v>
      </c>
      <c r="G36" s="104"/>
      <c r="H36" s="104"/>
    </row>
    <row r="37" spans="1:8" ht="12" hidden="1" thickBot="1" x14ac:dyDescent="0.25">
      <c r="A37" s="87" t="s">
        <v>116</v>
      </c>
      <c r="B37" s="82">
        <v>0</v>
      </c>
      <c r="C37" s="82">
        <v>0</v>
      </c>
      <c r="D37" s="82">
        <v>0</v>
      </c>
      <c r="E37" s="82">
        <v>0</v>
      </c>
      <c r="G37" s="104"/>
      <c r="H37" s="104"/>
    </row>
    <row r="38" spans="1:8" x14ac:dyDescent="0.2">
      <c r="A38" s="15"/>
      <c r="B38" s="83" t="s">
        <v>157</v>
      </c>
      <c r="C38" s="83" t="s">
        <v>157</v>
      </c>
      <c r="D38" s="83" t="s">
        <v>157</v>
      </c>
      <c r="E38" s="83" t="s">
        <v>157</v>
      </c>
      <c r="G38" s="104"/>
      <c r="H38" s="104"/>
    </row>
    <row r="39" spans="1:8" ht="12" thickBot="1" x14ac:dyDescent="0.25">
      <c r="A39" s="35" t="s">
        <v>117</v>
      </c>
      <c r="B39" s="82">
        <v>-23554756</v>
      </c>
      <c r="C39" s="82">
        <v>48345467</v>
      </c>
      <c r="D39" s="82">
        <v>-98856958</v>
      </c>
      <c r="E39" s="82">
        <v>202901094</v>
      </c>
      <c r="G39" s="104"/>
      <c r="H39" s="104"/>
    </row>
    <row r="40" spans="1:8" ht="12" thickTop="1" x14ac:dyDescent="0.2">
      <c r="A40" s="15"/>
      <c r="B40" s="83"/>
      <c r="C40" s="83"/>
      <c r="D40" s="83"/>
      <c r="E40" s="83"/>
      <c r="G40" s="104"/>
      <c r="H40" s="104"/>
    </row>
    <row r="41" spans="1:8" x14ac:dyDescent="0.2">
      <c r="A41" s="35" t="s">
        <v>36</v>
      </c>
      <c r="B41" s="88"/>
      <c r="C41" s="88"/>
      <c r="D41" s="88"/>
      <c r="E41" s="88"/>
      <c r="G41" s="104"/>
      <c r="H41" s="104"/>
    </row>
    <row r="42" spans="1:8" x14ac:dyDescent="0.2">
      <c r="A42" s="15" t="s">
        <v>37</v>
      </c>
      <c r="B42" s="83">
        <v>-2429871</v>
      </c>
      <c r="C42" s="83">
        <v>-43052176</v>
      </c>
      <c r="D42" s="83">
        <v>-10197928</v>
      </c>
      <c r="E42" s="83">
        <v>-180685679</v>
      </c>
      <c r="G42" s="104"/>
      <c r="H42" s="104"/>
    </row>
    <row r="43" spans="1:8" hidden="1" x14ac:dyDescent="0.2">
      <c r="A43" s="33" t="s">
        <v>118</v>
      </c>
      <c r="B43" s="83">
        <v>0</v>
      </c>
      <c r="C43" s="83">
        <v>0</v>
      </c>
      <c r="D43" s="83">
        <v>0</v>
      </c>
      <c r="E43" s="83">
        <v>0</v>
      </c>
      <c r="G43" s="104"/>
      <c r="H43" s="104"/>
    </row>
    <row r="44" spans="1:8" x14ac:dyDescent="0.2">
      <c r="A44" s="15" t="s">
        <v>38</v>
      </c>
      <c r="B44" s="83">
        <v>-6883</v>
      </c>
      <c r="C44" s="83">
        <v>-150141</v>
      </c>
      <c r="D44" s="83">
        <v>-28887</v>
      </c>
      <c r="E44" s="83">
        <v>-630127</v>
      </c>
      <c r="G44" s="104"/>
      <c r="H44" s="104"/>
    </row>
    <row r="45" spans="1:8" x14ac:dyDescent="0.2">
      <c r="A45" s="15" t="s">
        <v>119</v>
      </c>
      <c r="B45" s="83">
        <v>1326704</v>
      </c>
      <c r="C45" s="83">
        <v>2736223</v>
      </c>
      <c r="D45" s="83">
        <v>5568044</v>
      </c>
      <c r="E45" s="83">
        <v>11483654</v>
      </c>
      <c r="G45" s="104"/>
      <c r="H45" s="104"/>
    </row>
    <row r="46" spans="1:8" hidden="1" x14ac:dyDescent="0.2">
      <c r="A46" s="15" t="s">
        <v>120</v>
      </c>
      <c r="B46" s="83">
        <v>0</v>
      </c>
      <c r="C46" s="83">
        <v>0</v>
      </c>
      <c r="D46" s="83">
        <v>0</v>
      </c>
      <c r="E46" s="83">
        <v>0</v>
      </c>
      <c r="G46" s="104"/>
      <c r="H46" s="104"/>
    </row>
    <row r="47" spans="1:8" ht="13.5" hidden="1" x14ac:dyDescent="0.35">
      <c r="A47" s="15" t="s">
        <v>121</v>
      </c>
      <c r="B47" s="89">
        <v>0</v>
      </c>
      <c r="C47" s="89">
        <v>0</v>
      </c>
      <c r="D47" s="89">
        <v>0</v>
      </c>
      <c r="E47" s="89">
        <v>0</v>
      </c>
      <c r="G47" s="104"/>
      <c r="H47" s="104"/>
    </row>
    <row r="48" spans="1:8" ht="12" thickBot="1" x14ac:dyDescent="0.25">
      <c r="A48" s="35" t="s">
        <v>39</v>
      </c>
      <c r="B48" s="82">
        <v>-1110050</v>
      </c>
      <c r="C48" s="82">
        <v>-40466094</v>
      </c>
      <c r="D48" s="82">
        <v>-4658771</v>
      </c>
      <c r="E48" s="82">
        <v>-169832152</v>
      </c>
      <c r="G48" s="104"/>
      <c r="H48" s="104"/>
    </row>
    <row r="49" spans="1:8" ht="12" thickTop="1" x14ac:dyDescent="0.2">
      <c r="A49" s="15"/>
      <c r="B49" s="83"/>
      <c r="C49" s="83"/>
      <c r="D49" s="83"/>
      <c r="E49" s="83"/>
      <c r="G49" s="104"/>
      <c r="H49" s="104"/>
    </row>
    <row r="50" spans="1:8" x14ac:dyDescent="0.2">
      <c r="A50" s="35" t="s">
        <v>40</v>
      </c>
      <c r="B50" s="88"/>
      <c r="C50" s="88"/>
      <c r="D50" s="88"/>
      <c r="E50" s="88"/>
      <c r="G50" s="104"/>
      <c r="H50" s="104"/>
    </row>
    <row r="51" spans="1:8" x14ac:dyDescent="0.2">
      <c r="A51" s="15" t="s">
        <v>49</v>
      </c>
      <c r="B51" s="83">
        <v>69562374</v>
      </c>
      <c r="C51" s="83">
        <v>21641703</v>
      </c>
      <c r="D51" s="83">
        <v>291946331</v>
      </c>
      <c r="E51" s="83">
        <v>90828063</v>
      </c>
      <c r="G51" s="104"/>
      <c r="H51" s="104"/>
    </row>
    <row r="52" spans="1:8" hidden="1" x14ac:dyDescent="0.2">
      <c r="A52" s="15" t="s">
        <v>47</v>
      </c>
      <c r="B52" s="83">
        <v>0</v>
      </c>
      <c r="C52" s="83">
        <v>0</v>
      </c>
      <c r="D52" s="83">
        <v>0</v>
      </c>
      <c r="E52" s="83">
        <v>0</v>
      </c>
      <c r="G52" s="104"/>
      <c r="H52" s="104"/>
    </row>
    <row r="53" spans="1:8" hidden="1" x14ac:dyDescent="0.2">
      <c r="A53" s="15" t="s">
        <v>50</v>
      </c>
      <c r="B53" s="83">
        <v>0</v>
      </c>
      <c r="C53" s="83">
        <v>0</v>
      </c>
      <c r="D53" s="83">
        <v>0</v>
      </c>
      <c r="E53" s="83">
        <v>0</v>
      </c>
      <c r="G53" s="104"/>
      <c r="H53" s="104"/>
    </row>
    <row r="54" spans="1:8" x14ac:dyDescent="0.2">
      <c r="A54" s="15" t="s">
        <v>122</v>
      </c>
      <c r="B54" s="83">
        <v>-10655710</v>
      </c>
      <c r="C54" s="83">
        <v>-10733360</v>
      </c>
      <c r="D54" s="83">
        <v>-44720949</v>
      </c>
      <c r="E54" s="83">
        <v>-45046839</v>
      </c>
      <c r="G54" s="104"/>
      <c r="H54" s="104"/>
    </row>
    <row r="55" spans="1:8" x14ac:dyDescent="0.2">
      <c r="A55" s="15" t="s">
        <v>123</v>
      </c>
      <c r="B55" s="83">
        <v>-41717929</v>
      </c>
      <c r="C55" s="83">
        <v>10862072</v>
      </c>
      <c r="D55" s="83">
        <v>-175085976</v>
      </c>
      <c r="E55" s="83">
        <v>45587030</v>
      </c>
      <c r="G55" s="104"/>
      <c r="H55" s="104"/>
    </row>
    <row r="56" spans="1:8" x14ac:dyDescent="0.2">
      <c r="A56" s="15" t="s">
        <v>51</v>
      </c>
      <c r="B56" s="83">
        <v>-3098476</v>
      </c>
      <c r="C56" s="83">
        <v>-1963120</v>
      </c>
      <c r="D56" s="83">
        <v>-13003994</v>
      </c>
      <c r="E56" s="83">
        <v>-8239018</v>
      </c>
      <c r="G56" s="104"/>
      <c r="H56" s="104"/>
    </row>
    <row r="57" spans="1:8" x14ac:dyDescent="0.2">
      <c r="A57" s="15" t="s">
        <v>41</v>
      </c>
      <c r="B57" s="83">
        <v>-7800428</v>
      </c>
      <c r="C57" s="83">
        <v>-32128947</v>
      </c>
      <c r="D57" s="83">
        <v>-32737616</v>
      </c>
      <c r="E57" s="83">
        <v>-134841978</v>
      </c>
      <c r="G57" s="104"/>
      <c r="H57" s="104"/>
    </row>
    <row r="58" spans="1:8" ht="12" thickBot="1" x14ac:dyDescent="0.25">
      <c r="A58" s="35" t="s">
        <v>124</v>
      </c>
      <c r="B58" s="82">
        <v>6289831</v>
      </c>
      <c r="C58" s="82">
        <v>-12321652</v>
      </c>
      <c r="D58" s="82">
        <v>26397796</v>
      </c>
      <c r="E58" s="82">
        <v>-51712742</v>
      </c>
      <c r="G58" s="104"/>
      <c r="H58" s="104"/>
    </row>
    <row r="59" spans="1:8" ht="12" thickTop="1" x14ac:dyDescent="0.2">
      <c r="A59" s="15"/>
      <c r="B59" s="83"/>
      <c r="C59" s="83"/>
      <c r="D59" s="83"/>
      <c r="E59" s="83"/>
      <c r="G59" s="104"/>
      <c r="H59" s="104"/>
    </row>
    <row r="60" spans="1:8" ht="12" thickBot="1" x14ac:dyDescent="0.25">
      <c r="A60" s="35" t="s">
        <v>42</v>
      </c>
      <c r="B60" s="82">
        <v>-18374975</v>
      </c>
      <c r="C60" s="82">
        <v>-4442279</v>
      </c>
      <c r="D60" s="82">
        <v>-77117933</v>
      </c>
      <c r="E60" s="82">
        <v>-18643800</v>
      </c>
      <c r="G60" s="104"/>
      <c r="H60" s="104"/>
    </row>
    <row r="61" spans="1:8" ht="12" thickTop="1" x14ac:dyDescent="0.2">
      <c r="A61" s="15"/>
      <c r="B61" s="83"/>
      <c r="C61" s="83"/>
      <c r="D61" s="83"/>
      <c r="E61" s="83"/>
      <c r="G61" s="104"/>
      <c r="H61" s="104"/>
    </row>
    <row r="62" spans="1:8" ht="12" thickBot="1" x14ac:dyDescent="0.25">
      <c r="A62" s="35" t="s">
        <v>43</v>
      </c>
      <c r="B62" s="82">
        <v>100655956</v>
      </c>
      <c r="C62" s="82">
        <v>13196424</v>
      </c>
      <c r="D62" s="82">
        <v>422442982</v>
      </c>
      <c r="E62" s="82">
        <v>55384071</v>
      </c>
      <c r="G62" s="104"/>
      <c r="H62" s="104"/>
    </row>
    <row r="63" spans="1:8" ht="14.25" thickTop="1" x14ac:dyDescent="0.35">
      <c r="A63" s="33"/>
      <c r="B63" s="89"/>
      <c r="C63" s="89"/>
      <c r="D63" s="89"/>
      <c r="E63" s="89"/>
      <c r="G63" s="104"/>
      <c r="H63" s="104"/>
    </row>
    <row r="64" spans="1:8" ht="12" thickBot="1" x14ac:dyDescent="0.25">
      <c r="A64" s="90" t="s">
        <v>44</v>
      </c>
      <c r="B64" s="82">
        <v>82280981</v>
      </c>
      <c r="C64" s="82">
        <v>8754145</v>
      </c>
      <c r="D64" s="82">
        <v>345325049</v>
      </c>
      <c r="E64" s="82">
        <v>36740271</v>
      </c>
      <c r="G64" s="104"/>
      <c r="H64" s="104"/>
    </row>
    <row r="65" ht="12" thickTop="1" x14ac:dyDescent="0.2"/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Normal="100" workbookViewId="0">
      <selection activeCell="N15" sqref="N15"/>
    </sheetView>
  </sheetViews>
  <sheetFormatPr defaultColWidth="9" defaultRowHeight="11.25" x14ac:dyDescent="0.2"/>
  <cols>
    <col min="1" max="1" width="50.7109375" style="31" bestFit="1" customWidth="1"/>
    <col min="2" max="2" width="16" style="31" bestFit="1" customWidth="1"/>
    <col min="3" max="3" width="14.5703125" style="31" bestFit="1" customWidth="1"/>
    <col min="4" max="4" width="16.5703125" style="31" bestFit="1" customWidth="1"/>
    <col min="5" max="5" width="14.5703125" style="31" bestFit="1" customWidth="1"/>
    <col min="6" max="6" width="15.140625" style="31" bestFit="1" customWidth="1"/>
    <col min="7" max="7" width="16.5703125" style="31" bestFit="1" customWidth="1"/>
    <col min="8" max="9" width="16" style="31" bestFit="1" customWidth="1"/>
    <col min="10" max="10" width="13.5703125" style="31" bestFit="1" customWidth="1"/>
    <col min="11" max="11" width="16" style="31" bestFit="1" customWidth="1"/>
    <col min="12" max="16384" width="9" style="31"/>
  </cols>
  <sheetData>
    <row r="1" spans="1:14" x14ac:dyDescent="0.2">
      <c r="A1" s="42" t="s">
        <v>0</v>
      </c>
    </row>
    <row r="2" spans="1:14" x14ac:dyDescent="0.2">
      <c r="A2" s="114" t="s">
        <v>152</v>
      </c>
      <c r="B2" s="32"/>
      <c r="C2" s="32"/>
      <c r="D2" s="32"/>
    </row>
    <row r="3" spans="1:14" x14ac:dyDescent="0.2">
      <c r="A3" s="54" t="s">
        <v>58</v>
      </c>
    </row>
    <row r="4" spans="1:14" x14ac:dyDescent="0.2">
      <c r="A4" s="54"/>
    </row>
    <row r="5" spans="1:14" x14ac:dyDescent="0.2">
      <c r="A5" s="100" t="s">
        <v>136</v>
      </c>
    </row>
    <row r="6" spans="1:14" ht="67.5" x14ac:dyDescent="0.35">
      <c r="B6" s="91" t="s">
        <v>125</v>
      </c>
      <c r="C6" s="91" t="s">
        <v>11</v>
      </c>
      <c r="D6" s="92" t="s">
        <v>13</v>
      </c>
      <c r="E6" s="92" t="s">
        <v>29</v>
      </c>
      <c r="F6" s="91" t="s">
        <v>93</v>
      </c>
      <c r="G6" s="92" t="s">
        <v>65</v>
      </c>
      <c r="H6" s="92" t="s">
        <v>12</v>
      </c>
      <c r="I6" s="92" t="s">
        <v>66</v>
      </c>
      <c r="J6" s="91" t="s">
        <v>67</v>
      </c>
      <c r="K6" s="92" t="s">
        <v>30</v>
      </c>
    </row>
    <row r="7" spans="1:14" ht="13.5" x14ac:dyDescent="0.35">
      <c r="A7" s="93" t="s">
        <v>126</v>
      </c>
      <c r="B7" s="98">
        <v>1463323897</v>
      </c>
      <c r="C7" s="98">
        <v>74050518</v>
      </c>
      <c r="D7" s="98">
        <v>-1514772382</v>
      </c>
      <c r="E7" s="98">
        <v>155307411</v>
      </c>
      <c r="F7" s="98">
        <v>-25118634</v>
      </c>
      <c r="G7" s="98">
        <v>-596832659</v>
      </c>
      <c r="H7" s="98">
        <v>1046837175</v>
      </c>
      <c r="I7" s="98">
        <v>602795326</v>
      </c>
      <c r="J7" s="98">
        <v>16731538</v>
      </c>
      <c r="K7" s="98">
        <v>619526864</v>
      </c>
      <c r="M7" s="104"/>
      <c r="N7" s="104"/>
    </row>
    <row r="8" spans="1:14" x14ac:dyDescent="0.2">
      <c r="A8" s="94" t="s">
        <v>48</v>
      </c>
      <c r="B8" s="99">
        <v>0</v>
      </c>
      <c r="C8" s="99">
        <v>0</v>
      </c>
      <c r="D8" s="99">
        <v>-87239979</v>
      </c>
      <c r="E8" s="99">
        <v>0</v>
      </c>
      <c r="F8" s="99">
        <v>0</v>
      </c>
      <c r="G8" s="99">
        <v>0</v>
      </c>
      <c r="H8" s="99">
        <v>0</v>
      </c>
      <c r="I8" s="99">
        <v>-87239979</v>
      </c>
      <c r="J8" s="99">
        <v>-542042</v>
      </c>
      <c r="K8" s="99">
        <v>-87782021</v>
      </c>
      <c r="M8" s="104"/>
      <c r="N8" s="104"/>
    </row>
    <row r="9" spans="1:14" x14ac:dyDescent="0.2">
      <c r="A9" s="94" t="s">
        <v>94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-5648667</v>
      </c>
      <c r="I9" s="99">
        <v>-5648667</v>
      </c>
      <c r="J9" s="99">
        <v>0</v>
      </c>
      <c r="K9" s="99">
        <v>-5648667</v>
      </c>
      <c r="M9" s="104"/>
      <c r="N9" s="104"/>
    </row>
    <row r="10" spans="1:14" ht="13.5" x14ac:dyDescent="0.35">
      <c r="A10" s="95" t="s">
        <v>127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8">
        <v>-5648667</v>
      </c>
      <c r="I10" s="98">
        <v>-5648667</v>
      </c>
      <c r="J10" s="98">
        <v>0</v>
      </c>
      <c r="K10" s="98">
        <v>-5648667</v>
      </c>
      <c r="M10" s="104"/>
      <c r="N10" s="104"/>
    </row>
    <row r="11" spans="1:14" ht="13.5" x14ac:dyDescent="0.35">
      <c r="A11" s="93" t="s">
        <v>128</v>
      </c>
      <c r="B11" s="98">
        <v>0</v>
      </c>
      <c r="C11" s="98">
        <v>0</v>
      </c>
      <c r="D11" s="98">
        <v>-87239979</v>
      </c>
      <c r="E11" s="98">
        <v>0</v>
      </c>
      <c r="F11" s="98">
        <v>0</v>
      </c>
      <c r="G11" s="98">
        <v>0</v>
      </c>
      <c r="H11" s="98">
        <v>-5648667</v>
      </c>
      <c r="I11" s="98">
        <v>-92888646</v>
      </c>
      <c r="J11" s="98">
        <v>-542042</v>
      </c>
      <c r="K11" s="98">
        <v>-93430688</v>
      </c>
      <c r="M11" s="104"/>
      <c r="N11" s="104"/>
    </row>
    <row r="12" spans="1:14" x14ac:dyDescent="0.2">
      <c r="A12" s="96" t="s">
        <v>129</v>
      </c>
      <c r="B12" s="99">
        <v>0</v>
      </c>
      <c r="C12" s="99">
        <v>0</v>
      </c>
      <c r="D12" s="99">
        <v>-56048</v>
      </c>
      <c r="E12" s="99">
        <v>0</v>
      </c>
      <c r="F12" s="99">
        <v>0</v>
      </c>
      <c r="G12" s="99">
        <v>0</v>
      </c>
      <c r="H12" s="99">
        <v>0</v>
      </c>
      <c r="I12" s="99">
        <v>-56048</v>
      </c>
      <c r="J12" s="99">
        <v>0</v>
      </c>
      <c r="K12" s="99">
        <v>-56048</v>
      </c>
      <c r="M12" s="104"/>
      <c r="N12" s="104"/>
    </row>
    <row r="13" spans="1:14" ht="13.7" customHeight="1" x14ac:dyDescent="0.2">
      <c r="A13" s="97" t="s">
        <v>130</v>
      </c>
      <c r="B13" s="99">
        <v>0</v>
      </c>
      <c r="C13" s="99">
        <v>0</v>
      </c>
      <c r="D13" s="99">
        <v>1962164</v>
      </c>
      <c r="E13" s="99">
        <v>-1962164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M13" s="104"/>
      <c r="N13" s="104"/>
    </row>
    <row r="14" spans="1:14" ht="22.5" x14ac:dyDescent="0.2">
      <c r="A14" s="94" t="s">
        <v>131</v>
      </c>
      <c r="B14" s="99">
        <v>0</v>
      </c>
      <c r="C14" s="99">
        <v>0</v>
      </c>
      <c r="D14" s="99">
        <v>0</v>
      </c>
      <c r="E14" s="99">
        <v>0</v>
      </c>
      <c r="F14" s="99">
        <v>283999</v>
      </c>
      <c r="G14" s="99">
        <v>0</v>
      </c>
      <c r="H14" s="99">
        <v>0</v>
      </c>
      <c r="I14" s="99">
        <v>283999</v>
      </c>
      <c r="J14" s="99">
        <v>0</v>
      </c>
      <c r="K14" s="99">
        <v>283999</v>
      </c>
      <c r="M14" s="104"/>
      <c r="N14" s="104"/>
    </row>
    <row r="15" spans="1:14" x14ac:dyDescent="0.2">
      <c r="A15" s="94"/>
      <c r="B15" s="99"/>
      <c r="C15" s="99"/>
      <c r="D15" s="99"/>
      <c r="E15" s="99"/>
      <c r="F15" s="99"/>
      <c r="G15" s="99"/>
      <c r="H15" s="99"/>
      <c r="I15" s="99"/>
      <c r="J15" s="99"/>
      <c r="K15" s="99"/>
      <c r="M15" s="104"/>
      <c r="N15" s="104"/>
    </row>
    <row r="16" spans="1:14" ht="13.5" x14ac:dyDescent="0.35">
      <c r="A16" s="93" t="s">
        <v>132</v>
      </c>
      <c r="B16" s="98">
        <v>1463323897</v>
      </c>
      <c r="C16" s="98">
        <v>74050518</v>
      </c>
      <c r="D16" s="98">
        <v>-1600106245</v>
      </c>
      <c r="E16" s="98">
        <v>153345247</v>
      </c>
      <c r="F16" s="98">
        <v>-24834635</v>
      </c>
      <c r="G16" s="98">
        <v>-596832659</v>
      </c>
      <c r="H16" s="98">
        <v>1041188508</v>
      </c>
      <c r="I16" s="98">
        <v>510134631</v>
      </c>
      <c r="J16" s="98">
        <v>16189496</v>
      </c>
      <c r="K16" s="98">
        <v>526324127</v>
      </c>
      <c r="M16" s="104"/>
      <c r="N16" s="104"/>
    </row>
    <row r="17" spans="1:14" x14ac:dyDescent="0.2">
      <c r="A17" s="33"/>
      <c r="B17" s="99"/>
      <c r="C17" s="99"/>
      <c r="D17" s="99"/>
      <c r="E17" s="99"/>
      <c r="F17" s="99"/>
      <c r="G17" s="99"/>
      <c r="H17" s="99"/>
      <c r="I17" s="99"/>
      <c r="J17" s="99"/>
      <c r="K17" s="99"/>
      <c r="M17" s="104"/>
      <c r="N17" s="104"/>
    </row>
    <row r="18" spans="1:14" x14ac:dyDescent="0.2">
      <c r="A18" s="33"/>
      <c r="B18" s="99"/>
      <c r="C18" s="99"/>
      <c r="D18" s="99"/>
      <c r="E18" s="99"/>
      <c r="F18" s="99"/>
      <c r="G18" s="99"/>
      <c r="H18" s="99"/>
      <c r="I18" s="99"/>
      <c r="J18" s="99"/>
      <c r="K18" s="99"/>
      <c r="M18" s="104"/>
      <c r="N18" s="104"/>
    </row>
    <row r="19" spans="1:14" ht="13.5" x14ac:dyDescent="0.35">
      <c r="A19" s="93" t="s">
        <v>133</v>
      </c>
      <c r="B19" s="98">
        <v>1463323897</v>
      </c>
      <c r="C19" s="98">
        <v>74050518</v>
      </c>
      <c r="D19" s="98">
        <v>-1706362316</v>
      </c>
      <c r="E19" s="98">
        <v>149619175</v>
      </c>
      <c r="F19" s="98">
        <v>-24208516</v>
      </c>
      <c r="G19" s="98">
        <v>-596832659</v>
      </c>
      <c r="H19" s="98">
        <v>1043782894</v>
      </c>
      <c r="I19" s="98">
        <v>403372993</v>
      </c>
      <c r="J19" s="98">
        <v>17924067</v>
      </c>
      <c r="K19" s="98">
        <v>421297060</v>
      </c>
      <c r="M19" s="104"/>
      <c r="N19" s="104"/>
    </row>
    <row r="20" spans="1:14" x14ac:dyDescent="0.2">
      <c r="A20" s="94" t="s">
        <v>134</v>
      </c>
      <c r="B20" s="99">
        <v>0</v>
      </c>
      <c r="C20" s="99">
        <v>0</v>
      </c>
      <c r="D20" s="99">
        <v>-12766592</v>
      </c>
      <c r="E20" s="99">
        <v>0</v>
      </c>
      <c r="F20" s="99">
        <v>0</v>
      </c>
      <c r="G20" s="99">
        <v>0</v>
      </c>
      <c r="H20" s="99">
        <v>0</v>
      </c>
      <c r="I20" s="99">
        <v>-12766592</v>
      </c>
      <c r="J20" s="99">
        <v>-1966548</v>
      </c>
      <c r="K20" s="99">
        <v>-14733140</v>
      </c>
      <c r="M20" s="104"/>
      <c r="N20" s="104"/>
    </row>
    <row r="21" spans="1:14" x14ac:dyDescent="0.2">
      <c r="A21" s="94" t="s">
        <v>94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-2948381</v>
      </c>
      <c r="I21" s="99">
        <v>-2948381</v>
      </c>
      <c r="J21" s="99">
        <v>0</v>
      </c>
      <c r="K21" s="99">
        <v>-2948381</v>
      </c>
      <c r="M21" s="104"/>
      <c r="N21" s="104"/>
    </row>
    <row r="22" spans="1:14" ht="13.5" x14ac:dyDescent="0.35">
      <c r="A22" s="95" t="s">
        <v>127</v>
      </c>
      <c r="B22" s="98">
        <v>0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-2948381</v>
      </c>
      <c r="I22" s="98">
        <v>-2948381</v>
      </c>
      <c r="J22" s="98">
        <v>0</v>
      </c>
      <c r="K22" s="98">
        <v>-2948381</v>
      </c>
      <c r="M22" s="104"/>
      <c r="N22" s="104"/>
    </row>
    <row r="23" spans="1:14" ht="13.5" x14ac:dyDescent="0.35">
      <c r="A23" s="93" t="s">
        <v>128</v>
      </c>
      <c r="B23" s="98">
        <v>0</v>
      </c>
      <c r="C23" s="98">
        <v>0</v>
      </c>
      <c r="D23" s="98">
        <v>-12766592</v>
      </c>
      <c r="E23" s="98">
        <v>0</v>
      </c>
      <c r="F23" s="98">
        <v>0</v>
      </c>
      <c r="G23" s="98">
        <v>0</v>
      </c>
      <c r="H23" s="98">
        <v>-2948381</v>
      </c>
      <c r="I23" s="98">
        <v>-15714973</v>
      </c>
      <c r="J23" s="98">
        <v>-1966548</v>
      </c>
      <c r="K23" s="98">
        <v>-17681521</v>
      </c>
      <c r="M23" s="104"/>
      <c r="N23" s="104"/>
    </row>
    <row r="24" spans="1:14" x14ac:dyDescent="0.2">
      <c r="A24" s="97" t="s">
        <v>130</v>
      </c>
      <c r="B24" s="99">
        <v>0</v>
      </c>
      <c r="C24" s="99">
        <v>0</v>
      </c>
      <c r="D24" s="99">
        <v>2004717</v>
      </c>
      <c r="E24" s="99">
        <v>-2004717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M24" s="104"/>
      <c r="N24" s="104"/>
    </row>
    <row r="25" spans="1:14" ht="22.5" x14ac:dyDescent="0.2">
      <c r="A25" s="94" t="s">
        <v>131</v>
      </c>
      <c r="B25" s="99">
        <v>0</v>
      </c>
      <c r="C25" s="99">
        <v>0</v>
      </c>
      <c r="D25" s="99">
        <v>0</v>
      </c>
      <c r="E25" s="99">
        <v>0</v>
      </c>
      <c r="F25" s="99">
        <v>320754</v>
      </c>
      <c r="G25" s="99">
        <v>0</v>
      </c>
      <c r="H25" s="99">
        <v>0</v>
      </c>
      <c r="I25" s="99">
        <v>320754</v>
      </c>
      <c r="J25" s="99">
        <v>0</v>
      </c>
      <c r="K25" s="99">
        <v>320754</v>
      </c>
      <c r="M25" s="104"/>
      <c r="N25" s="104"/>
    </row>
    <row r="26" spans="1:14" x14ac:dyDescent="0.2">
      <c r="A26" s="94"/>
      <c r="B26" s="99"/>
      <c r="C26" s="99"/>
      <c r="D26" s="99"/>
      <c r="E26" s="99"/>
      <c r="F26" s="99"/>
      <c r="G26" s="99"/>
      <c r="H26" s="99"/>
      <c r="I26" s="99"/>
      <c r="J26" s="99"/>
      <c r="K26" s="99"/>
      <c r="M26" s="104"/>
      <c r="N26" s="104"/>
    </row>
    <row r="27" spans="1:14" ht="13.5" x14ac:dyDescent="0.35">
      <c r="A27" s="93" t="s">
        <v>135</v>
      </c>
      <c r="B27" s="98">
        <v>1463323897</v>
      </c>
      <c r="C27" s="98">
        <v>74050518</v>
      </c>
      <c r="D27" s="98">
        <v>-1717124191</v>
      </c>
      <c r="E27" s="98">
        <v>147614458</v>
      </c>
      <c r="F27" s="98">
        <v>-23887762</v>
      </c>
      <c r="G27" s="98">
        <v>-596832659</v>
      </c>
      <c r="H27" s="98">
        <v>1040834513</v>
      </c>
      <c r="I27" s="98">
        <v>387978774</v>
      </c>
      <c r="J27" s="98">
        <v>15957519</v>
      </c>
      <c r="K27" s="98">
        <v>403936293</v>
      </c>
      <c r="M27" s="104"/>
      <c r="N27" s="104"/>
    </row>
    <row r="32" spans="1:14" x14ac:dyDescent="0.2">
      <c r="A32" s="101" t="s">
        <v>137</v>
      </c>
    </row>
    <row r="33" spans="1:14" ht="67.5" x14ac:dyDescent="0.35">
      <c r="A33" s="33"/>
      <c r="B33" s="91" t="s">
        <v>125</v>
      </c>
      <c r="C33" s="91" t="s">
        <v>11</v>
      </c>
      <c r="D33" s="92" t="s">
        <v>13</v>
      </c>
      <c r="E33" s="92" t="s">
        <v>29</v>
      </c>
      <c r="F33" s="91" t="s">
        <v>93</v>
      </c>
      <c r="G33" s="92" t="s">
        <v>65</v>
      </c>
      <c r="H33" s="92" t="s">
        <v>12</v>
      </c>
      <c r="I33" s="92" t="s">
        <v>66</v>
      </c>
      <c r="J33" s="91" t="s">
        <v>67</v>
      </c>
      <c r="K33" s="92" t="s">
        <v>30</v>
      </c>
    </row>
    <row r="34" spans="1:14" ht="13.5" x14ac:dyDescent="0.35">
      <c r="A34" s="93" t="s">
        <v>126</v>
      </c>
      <c r="B34" s="98">
        <v>6141424063</v>
      </c>
      <c r="C34" s="98">
        <v>310782619</v>
      </c>
      <c r="D34" s="98">
        <v>-6357348210</v>
      </c>
      <c r="E34" s="98">
        <v>651809673</v>
      </c>
      <c r="F34" s="98">
        <v>-105420395</v>
      </c>
      <c r="G34" s="98">
        <v>-2504846987</v>
      </c>
      <c r="H34" s="98">
        <v>4393470940</v>
      </c>
      <c r="I34" s="98">
        <v>2529871703</v>
      </c>
      <c r="J34" s="98">
        <v>70220592</v>
      </c>
      <c r="K34" s="98">
        <v>2600092295</v>
      </c>
      <c r="M34" s="104"/>
      <c r="N34" s="104"/>
    </row>
    <row r="35" spans="1:14" x14ac:dyDescent="0.2">
      <c r="A35" s="94" t="s">
        <v>48</v>
      </c>
      <c r="B35" s="99">
        <v>0</v>
      </c>
      <c r="C35" s="99">
        <v>0</v>
      </c>
      <c r="D35" s="99">
        <v>-366137468</v>
      </c>
      <c r="E35" s="99">
        <v>0</v>
      </c>
      <c r="F35" s="99">
        <v>0</v>
      </c>
      <c r="G35" s="99">
        <v>0</v>
      </c>
      <c r="H35" s="99">
        <v>0</v>
      </c>
      <c r="I35" s="99">
        <v>-366137468</v>
      </c>
      <c r="J35" s="99">
        <v>-2274898</v>
      </c>
      <c r="K35" s="99">
        <v>-368412366</v>
      </c>
      <c r="M35" s="104"/>
      <c r="N35" s="104"/>
    </row>
    <row r="36" spans="1:14" x14ac:dyDescent="0.2">
      <c r="A36" s="94" t="s">
        <v>94</v>
      </c>
      <c r="B36" s="99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-23706891</v>
      </c>
      <c r="I36" s="99">
        <v>-23706891</v>
      </c>
      <c r="J36" s="99">
        <v>0</v>
      </c>
      <c r="K36" s="99">
        <v>-23706891</v>
      </c>
      <c r="M36" s="104"/>
      <c r="N36" s="104"/>
    </row>
    <row r="37" spans="1:14" ht="13.5" x14ac:dyDescent="0.35">
      <c r="A37" s="95" t="s">
        <v>127</v>
      </c>
      <c r="B37" s="98">
        <v>0</v>
      </c>
      <c r="C37" s="98">
        <v>0</v>
      </c>
      <c r="D37" s="98">
        <v>0</v>
      </c>
      <c r="E37" s="98">
        <v>0</v>
      </c>
      <c r="F37" s="98">
        <v>0</v>
      </c>
      <c r="G37" s="98">
        <v>0</v>
      </c>
      <c r="H37" s="98">
        <v>-23706891</v>
      </c>
      <c r="I37" s="98">
        <v>-23706891</v>
      </c>
      <c r="J37" s="98">
        <v>0</v>
      </c>
      <c r="K37" s="98">
        <v>-23706891</v>
      </c>
      <c r="M37" s="104"/>
      <c r="N37" s="104"/>
    </row>
    <row r="38" spans="1:14" ht="13.5" x14ac:dyDescent="0.35">
      <c r="A38" s="93" t="s">
        <v>128</v>
      </c>
      <c r="B38" s="98">
        <v>0</v>
      </c>
      <c r="C38" s="98">
        <v>0</v>
      </c>
      <c r="D38" s="98">
        <v>-366137468</v>
      </c>
      <c r="E38" s="98">
        <v>0</v>
      </c>
      <c r="F38" s="98">
        <v>0</v>
      </c>
      <c r="G38" s="98">
        <v>0</v>
      </c>
      <c r="H38" s="98">
        <v>-23706891</v>
      </c>
      <c r="I38" s="98">
        <v>-389844359</v>
      </c>
      <c r="J38" s="98">
        <v>-2274898</v>
      </c>
      <c r="K38" s="98">
        <v>-392119257</v>
      </c>
      <c r="M38" s="104"/>
      <c r="N38" s="104"/>
    </row>
    <row r="39" spans="1:14" x14ac:dyDescent="0.2">
      <c r="A39" s="96" t="s">
        <v>129</v>
      </c>
      <c r="B39" s="99">
        <v>0</v>
      </c>
      <c r="C39" s="99">
        <v>0</v>
      </c>
      <c r="D39" s="99">
        <v>-235228</v>
      </c>
      <c r="E39" s="99">
        <v>0</v>
      </c>
      <c r="F39" s="99">
        <v>0</v>
      </c>
      <c r="G39" s="99">
        <v>0</v>
      </c>
      <c r="H39" s="99">
        <v>0</v>
      </c>
      <c r="I39" s="99">
        <v>-235228</v>
      </c>
      <c r="J39" s="99">
        <v>0</v>
      </c>
      <c r="K39" s="99">
        <v>-235228</v>
      </c>
      <c r="M39" s="104"/>
      <c r="N39" s="104"/>
    </row>
    <row r="40" spans="1:14" x14ac:dyDescent="0.2">
      <c r="A40" s="97" t="s">
        <v>130</v>
      </c>
      <c r="B40" s="99">
        <v>0</v>
      </c>
      <c r="C40" s="99">
        <v>0</v>
      </c>
      <c r="D40" s="99">
        <v>8235006</v>
      </c>
      <c r="E40" s="99">
        <v>-8235006</v>
      </c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99">
        <v>0</v>
      </c>
      <c r="M40" s="104"/>
      <c r="N40" s="104"/>
    </row>
    <row r="41" spans="1:14" ht="22.5" x14ac:dyDescent="0.2">
      <c r="A41" s="94" t="s">
        <v>131</v>
      </c>
      <c r="B41" s="99">
        <v>0</v>
      </c>
      <c r="C41" s="99">
        <v>0</v>
      </c>
      <c r="D41" s="99">
        <v>0</v>
      </c>
      <c r="E41" s="99">
        <v>0</v>
      </c>
      <c r="F41" s="99">
        <v>1191915</v>
      </c>
      <c r="G41" s="99">
        <v>0</v>
      </c>
      <c r="H41" s="99">
        <v>0</v>
      </c>
      <c r="I41" s="99">
        <v>1191915</v>
      </c>
      <c r="J41" s="99">
        <v>0</v>
      </c>
      <c r="K41" s="99">
        <v>1191915</v>
      </c>
      <c r="M41" s="104"/>
      <c r="N41" s="104"/>
    </row>
    <row r="42" spans="1:14" x14ac:dyDescent="0.2">
      <c r="A42" s="94"/>
      <c r="B42" s="99"/>
      <c r="C42" s="99"/>
      <c r="D42" s="99"/>
      <c r="E42" s="99"/>
      <c r="F42" s="99"/>
      <c r="G42" s="99"/>
      <c r="H42" s="99"/>
      <c r="I42" s="99"/>
      <c r="J42" s="99"/>
      <c r="K42" s="99"/>
      <c r="M42" s="104"/>
      <c r="N42" s="104"/>
    </row>
    <row r="43" spans="1:14" ht="13.5" x14ac:dyDescent="0.35">
      <c r="A43" s="93" t="s">
        <v>132</v>
      </c>
      <c r="B43" s="98">
        <v>6141424063</v>
      </c>
      <c r="C43" s="98">
        <v>310782619</v>
      </c>
      <c r="D43" s="98">
        <v>-6715485900</v>
      </c>
      <c r="E43" s="98">
        <v>643574667</v>
      </c>
      <c r="F43" s="98">
        <v>-104228480</v>
      </c>
      <c r="G43" s="98">
        <v>-2504846987</v>
      </c>
      <c r="H43" s="98">
        <v>4369764049</v>
      </c>
      <c r="I43" s="98">
        <v>2140984031</v>
      </c>
      <c r="J43" s="98">
        <v>67945694</v>
      </c>
      <c r="K43" s="98">
        <v>2208929725</v>
      </c>
      <c r="M43" s="104"/>
      <c r="N43" s="104"/>
    </row>
    <row r="44" spans="1:14" x14ac:dyDescent="0.2">
      <c r="A44" s="33"/>
      <c r="B44" s="99"/>
      <c r="C44" s="99"/>
      <c r="D44" s="99"/>
      <c r="E44" s="99"/>
      <c r="F44" s="99"/>
      <c r="G44" s="99"/>
      <c r="H44" s="99"/>
      <c r="I44" s="99"/>
      <c r="J44" s="99"/>
      <c r="K44" s="99"/>
      <c r="M44" s="104"/>
      <c r="N44" s="104"/>
    </row>
    <row r="45" spans="1:14" x14ac:dyDescent="0.2">
      <c r="A45" s="33"/>
      <c r="B45" s="99"/>
      <c r="C45" s="99"/>
      <c r="D45" s="99"/>
      <c r="E45" s="99"/>
      <c r="F45" s="99"/>
      <c r="G45" s="99"/>
      <c r="H45" s="99"/>
      <c r="I45" s="99"/>
      <c r="J45" s="99"/>
      <c r="K45" s="99"/>
      <c r="M45" s="104"/>
      <c r="N45" s="104"/>
    </row>
    <row r="46" spans="1:14" ht="13.5" x14ac:dyDescent="0.35">
      <c r="A46" s="93" t="s">
        <v>133</v>
      </c>
      <c r="B46" s="98">
        <v>6141424063</v>
      </c>
      <c r="C46" s="98">
        <v>310782619</v>
      </c>
      <c r="D46" s="98">
        <v>-7161432004</v>
      </c>
      <c r="E46" s="98">
        <v>627936716</v>
      </c>
      <c r="F46" s="98">
        <v>-101600721</v>
      </c>
      <c r="G46" s="98">
        <v>-2504846987</v>
      </c>
      <c r="H46" s="98">
        <v>4380652428</v>
      </c>
      <c r="I46" s="98">
        <v>1692916114</v>
      </c>
      <c r="J46" s="98">
        <v>75225511</v>
      </c>
      <c r="K46" s="98">
        <v>1768141625</v>
      </c>
      <c r="M46" s="104"/>
      <c r="N46" s="104"/>
    </row>
    <row r="47" spans="1:14" x14ac:dyDescent="0.2">
      <c r="A47" s="94" t="s">
        <v>134</v>
      </c>
      <c r="B47" s="99">
        <v>0</v>
      </c>
      <c r="C47" s="99">
        <v>0</v>
      </c>
      <c r="D47" s="99">
        <v>-53580110</v>
      </c>
      <c r="E47" s="99">
        <v>0</v>
      </c>
      <c r="F47" s="99">
        <v>0</v>
      </c>
      <c r="G47" s="99">
        <v>0</v>
      </c>
      <c r="H47" s="99">
        <v>0</v>
      </c>
      <c r="I47" s="99">
        <v>-53580110</v>
      </c>
      <c r="J47" s="99">
        <v>-8253407</v>
      </c>
      <c r="K47" s="99">
        <v>-61833517</v>
      </c>
      <c r="M47" s="104"/>
      <c r="N47" s="104"/>
    </row>
    <row r="48" spans="1:14" x14ac:dyDescent="0.2">
      <c r="A48" s="94" t="s">
        <v>94</v>
      </c>
      <c r="B48" s="99">
        <v>0</v>
      </c>
      <c r="C48" s="99">
        <v>0</v>
      </c>
      <c r="D48" s="99">
        <v>0</v>
      </c>
      <c r="E48" s="99">
        <v>0</v>
      </c>
      <c r="F48" s="99">
        <v>0</v>
      </c>
      <c r="G48" s="99">
        <v>0</v>
      </c>
      <c r="H48" s="99">
        <v>-12374060</v>
      </c>
      <c r="I48" s="99">
        <v>-12374060</v>
      </c>
      <c r="J48" s="99">
        <v>0</v>
      </c>
      <c r="K48" s="99">
        <v>-12374060</v>
      </c>
      <c r="M48" s="104"/>
      <c r="N48" s="104"/>
    </row>
    <row r="49" spans="1:14" ht="13.5" x14ac:dyDescent="0.35">
      <c r="A49" s="95" t="s">
        <v>127</v>
      </c>
      <c r="B49" s="98">
        <v>0</v>
      </c>
      <c r="C49" s="98">
        <v>0</v>
      </c>
      <c r="D49" s="98">
        <v>0</v>
      </c>
      <c r="E49" s="98">
        <v>0</v>
      </c>
      <c r="F49" s="98">
        <v>0</v>
      </c>
      <c r="G49" s="98">
        <v>0</v>
      </c>
      <c r="H49" s="98">
        <v>-12374060</v>
      </c>
      <c r="I49" s="98">
        <v>-12374060</v>
      </c>
      <c r="J49" s="98">
        <v>0</v>
      </c>
      <c r="K49" s="98">
        <v>-12374060</v>
      </c>
      <c r="M49" s="104"/>
      <c r="N49" s="104"/>
    </row>
    <row r="50" spans="1:14" ht="13.5" x14ac:dyDescent="0.35">
      <c r="A50" s="93" t="s">
        <v>128</v>
      </c>
      <c r="B50" s="98">
        <v>0</v>
      </c>
      <c r="C50" s="98">
        <v>0</v>
      </c>
      <c r="D50" s="98">
        <v>-53580110</v>
      </c>
      <c r="E50" s="98">
        <v>0</v>
      </c>
      <c r="F50" s="98">
        <v>0</v>
      </c>
      <c r="G50" s="98">
        <v>0</v>
      </c>
      <c r="H50" s="98">
        <v>-12374060</v>
      </c>
      <c r="I50" s="98">
        <v>-65954170</v>
      </c>
      <c r="J50" s="98">
        <v>-8253407</v>
      </c>
      <c r="K50" s="98">
        <v>-74207577</v>
      </c>
      <c r="M50" s="104"/>
      <c r="N50" s="104"/>
    </row>
    <row r="51" spans="1:14" x14ac:dyDescent="0.2">
      <c r="A51" s="97" t="s">
        <v>130</v>
      </c>
      <c r="B51" s="99">
        <v>0</v>
      </c>
      <c r="C51" s="99">
        <v>0</v>
      </c>
      <c r="D51" s="99">
        <v>8413597</v>
      </c>
      <c r="E51" s="99">
        <v>-8413597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M51" s="104"/>
      <c r="N51" s="104"/>
    </row>
    <row r="52" spans="1:14" ht="22.5" x14ac:dyDescent="0.2">
      <c r="A52" s="94" t="s">
        <v>131</v>
      </c>
      <c r="B52" s="99">
        <v>0</v>
      </c>
      <c r="C52" s="99">
        <v>0</v>
      </c>
      <c r="D52" s="99">
        <v>0</v>
      </c>
      <c r="E52" s="99">
        <v>0</v>
      </c>
      <c r="F52" s="99">
        <v>1346172</v>
      </c>
      <c r="G52" s="99">
        <v>0</v>
      </c>
      <c r="H52" s="99">
        <v>0</v>
      </c>
      <c r="I52" s="99">
        <v>1346172</v>
      </c>
      <c r="J52" s="99">
        <v>0</v>
      </c>
      <c r="K52" s="99">
        <v>1346172</v>
      </c>
      <c r="M52" s="104"/>
      <c r="N52" s="104"/>
    </row>
    <row r="53" spans="1:14" x14ac:dyDescent="0.2">
      <c r="A53" s="94"/>
      <c r="B53" s="99">
        <v>0</v>
      </c>
      <c r="C53" s="99">
        <v>0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M53" s="104"/>
      <c r="N53" s="104"/>
    </row>
    <row r="54" spans="1:14" ht="13.5" x14ac:dyDescent="0.35">
      <c r="A54" s="93" t="s">
        <v>135</v>
      </c>
      <c r="B54" s="98">
        <v>6141424063</v>
      </c>
      <c r="C54" s="98">
        <v>310782619</v>
      </c>
      <c r="D54" s="98">
        <v>-7206598517</v>
      </c>
      <c r="E54" s="98">
        <v>619523119</v>
      </c>
      <c r="F54" s="98">
        <v>-100254549</v>
      </c>
      <c r="G54" s="98">
        <v>-2504846987</v>
      </c>
      <c r="H54" s="98">
        <v>4368278368</v>
      </c>
      <c r="I54" s="98">
        <v>1628308116</v>
      </c>
      <c r="J54" s="98">
        <v>66972104</v>
      </c>
      <c r="K54" s="98">
        <v>1695280220</v>
      </c>
      <c r="M54" s="104"/>
      <c r="N54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2021-05-17T14:21:03Z</dcterms:modified>
</cp:coreProperties>
</file>