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2\Monthly reporting\12_Decembrie_2022\PEM\PEM Conso\extras excel sit financiare\consolidate 2022\"/>
    </mc:Choice>
  </mc:AlternateContent>
  <xr:revisionPtr revIDLastSave="0" documentId="13_ncr:1_{7A5F1248-E4F4-4D39-93BC-B1DD1F7FC3AC}" xr6:coauthVersionLast="47" xr6:coauthVersionMax="47" xr10:uidLastSave="{00000000-0000-0000-0000-000000000000}"/>
  <bookViews>
    <workbookView xWindow="-120" yWindow="-120" windowWidth="29040" windowHeight="15840" tabRatio="832" activeTab="5" xr2:uid="{00000000-000D-0000-FFFF-FFFF00000000}"/>
  </bookViews>
  <sheets>
    <sheet name="Index" sheetId="5" r:id="rId1"/>
    <sheet name="Sit pozit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arilor capitalurilor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E28" i="4"/>
  <c r="E40" i="4" l="1"/>
  <c r="C40" i="4"/>
  <c r="E59" i="4"/>
  <c r="C59" i="4"/>
  <c r="C12" i="2" l="1"/>
  <c r="C18" i="2" l="1"/>
  <c r="E12" i="2"/>
  <c r="C25" i="2" l="1"/>
  <c r="E18" i="2"/>
  <c r="C29" i="2" l="1"/>
  <c r="E25" i="2"/>
  <c r="E29" i="2" l="1"/>
  <c r="C35" i="1" l="1"/>
  <c r="C46" i="1"/>
  <c r="C37" i="1" l="1"/>
  <c r="C56" i="1"/>
  <c r="E46" i="1"/>
  <c r="C16" i="1"/>
  <c r="C22" i="1"/>
  <c r="E22" i="1" l="1"/>
  <c r="C24" i="1"/>
  <c r="E35" i="1"/>
  <c r="E16" i="1"/>
  <c r="E56" i="1"/>
  <c r="E24" i="1" l="1"/>
  <c r="E37" i="1"/>
  <c r="B46" i="1" l="1"/>
  <c r="D46" i="1" l="1"/>
  <c r="B59" i="4"/>
  <c r="B16" i="1"/>
  <c r="D59" i="4" l="1"/>
  <c r="B22" i="1"/>
  <c r="D16" i="1"/>
  <c r="B24" i="1" l="1"/>
  <c r="D22" i="1"/>
  <c r="D24" i="1"/>
  <c r="B12" i="2" l="1"/>
  <c r="D12" i="2" l="1"/>
  <c r="B18" i="2"/>
  <c r="B25" i="2" l="1"/>
  <c r="D18" i="2"/>
  <c r="D25" i="2" l="1"/>
  <c r="B29" i="2"/>
  <c r="B28" i="4" l="1"/>
  <c r="D28" i="4"/>
  <c r="D29" i="2"/>
  <c r="B35" i="1" l="1"/>
  <c r="B37" i="1" l="1"/>
  <c r="D35" i="1"/>
  <c r="D37" i="1" l="1"/>
  <c r="B56" i="1" l="1"/>
  <c r="D56" i="1" l="1"/>
  <c r="B40" i="4" l="1"/>
  <c r="D40" i="4" l="1"/>
</calcChain>
</file>

<file path=xl/sharedStrings.xml><?xml version="1.0" encoding="utf-8"?>
<sst xmlns="http://schemas.openxmlformats.org/spreadsheetml/2006/main" count="270" uniqueCount="159">
  <si>
    <t>Rompetrol Rafinare SA</t>
  </si>
  <si>
    <t>Imobilizari necorporale</t>
  </si>
  <si>
    <t>Fond comercial</t>
  </si>
  <si>
    <t>Imobilizari corporale</t>
  </si>
  <si>
    <t>Total active imobilizate</t>
  </si>
  <si>
    <t>Stocuri, net</t>
  </si>
  <si>
    <t>Instrumente financiare derivate</t>
  </si>
  <si>
    <t>Casa si conturi la banci</t>
  </si>
  <si>
    <t>Total active circulante</t>
  </si>
  <si>
    <t>TOTAL ACTIVE</t>
  </si>
  <si>
    <t>Prime de capital</t>
  </si>
  <si>
    <t>Alte rezerve</t>
  </si>
  <si>
    <t>Total capitaluri proprii</t>
  </si>
  <si>
    <t>Imprumut Hibrid - partea pe termen lung</t>
  </si>
  <si>
    <t>Provizioane</t>
  </si>
  <si>
    <t>Total datorii pe termen lung</t>
  </si>
  <si>
    <t>Datorii comerciale si alte datorii</t>
  </si>
  <si>
    <t>Datorii contractuale</t>
  </si>
  <si>
    <t>Total datorii curente</t>
  </si>
  <si>
    <t>TOTAL DATORII SI CAPITALURI PROPRII</t>
  </si>
  <si>
    <t>Alte cheltuieli operationale</t>
  </si>
  <si>
    <t>Alte venituri operationale</t>
  </si>
  <si>
    <t>Cheltuieli financiare</t>
  </si>
  <si>
    <t>Venituri financiare</t>
  </si>
  <si>
    <t>Rezerve din reevaluare</t>
  </si>
  <si>
    <t>Venituri din dobanzi</t>
  </si>
  <si>
    <t>Modificari nete in capitalul circulant:</t>
  </si>
  <si>
    <t>Creante si cheltuieli in avans</t>
  </si>
  <si>
    <t>Stocuri</t>
  </si>
  <si>
    <t>Flux de numerar utilizat in activitatea de investitii</t>
  </si>
  <si>
    <t>Achizitii de imobilizari corporale</t>
  </si>
  <si>
    <t>Achizitii de imobilizari necorporale</t>
  </si>
  <si>
    <t>Flux de numerar utilizat in activitatea de finantare</t>
  </si>
  <si>
    <t>Dobanzi si comisioane bancare platite, net</t>
  </si>
  <si>
    <t>EXTRAS DIN</t>
  </si>
  <si>
    <t>(auditat)</t>
  </si>
  <si>
    <t>Alte elemente ale rezultatului global care pot fi reclasificate ulterior in contul de profit si pierdere (net de impozite):</t>
  </si>
  <si>
    <t>Total alte elemente ale rezultatului global care pot fi reclasificate ulterior in contul de profit si pierdere (net de impozite):</t>
  </si>
  <si>
    <t>Total alte elemente ale rezultatului global care nu vor fi reclasificate ulterior in contul de profit si pierdere (net de impozite):</t>
  </si>
  <si>
    <t>Provizion pentru mediu si alte obligatii</t>
  </si>
  <si>
    <t>Cash pooling</t>
  </si>
  <si>
    <t>Imprumuturi pe termen lung primite de la banci</t>
  </si>
  <si>
    <t>Rambursari de leasing</t>
  </si>
  <si>
    <t>SITUATIA CONSOLIDATA A POZITIEI FINANCIARE</t>
  </si>
  <si>
    <t>SITUATIACONSOLIDATA A CONTULUI DE PROFIT SI PIERDERE</t>
  </si>
  <si>
    <t>SITUATIA CONSOLIDATA  A ALTOR ELEMENTE ALE REZULTATULUI GLOBAL</t>
  </si>
  <si>
    <t>SITUATIA CONSOLIDATA A FLUXURILOR DE TREZORERIE</t>
  </si>
  <si>
    <t>SITUATIA CONSOLIDATA A MODIFICARILOR CAPITALURILOR PROPRII</t>
  </si>
  <si>
    <t>Creante imobilizate</t>
  </si>
  <si>
    <t>USD</t>
  </si>
  <si>
    <t>RON</t>
  </si>
  <si>
    <t>(Informatii suplimentare – a se vede nota 2 e))</t>
  </si>
  <si>
    <t>Alte rezerve - imprumut hibrid</t>
  </si>
  <si>
    <t>Efectul transferurilor cu actionarii</t>
  </si>
  <si>
    <t>Capitaluri proprii atribuibile actionarilor Societatii-mama</t>
  </si>
  <si>
    <t>Interese care nu controleaza</t>
  </si>
  <si>
    <t>Alte datorii pe termen lung</t>
  </si>
  <si>
    <t>Impozit pe profit de plata</t>
  </si>
  <si>
    <t>din care:</t>
  </si>
  <si>
    <t>Interese majoritare</t>
  </si>
  <si>
    <t>Cheltuieli/(reluari) din ajustari pentru deprecierea creantelor si stocurilor</t>
  </si>
  <si>
    <t xml:space="preserve">Ajustari pentru deprecierea imobilizarilor corporale </t>
  </si>
  <si>
    <t>Dobanzi de intarziere</t>
  </si>
  <si>
    <t>Alte venituri financiare</t>
  </si>
  <si>
    <t>Cheltuieli cu dobanzi si comisioane bancare</t>
  </si>
  <si>
    <t>Diferente de curs nerealizate (Castig)/Pierdere</t>
  </si>
  <si>
    <t>Numerar din activitatea de exploatare inainte de modificari ale capitalului circulant</t>
  </si>
  <si>
    <t>Modificari nete in capitalul circulant</t>
  </si>
  <si>
    <t>Impozitul pe profit platit</t>
  </si>
  <si>
    <t>Numerar net (platit)/incasat aferent instrumentelor derivate</t>
  </si>
  <si>
    <t>Incasari din vanzarea de imobilizari corporale</t>
  </si>
  <si>
    <t>Imprumuturi pe termen lung rambursate la banci</t>
  </si>
  <si>
    <t>Imprumuturi pe termen scurt primite de la/ (rambursate la) parti afiliate, net</t>
  </si>
  <si>
    <t>Imprumuturi pe termen scurt primite de la / (rambursate la) banci, net</t>
  </si>
  <si>
    <t>Capital subscris</t>
  </si>
  <si>
    <t>Rezultatul reportat</t>
  </si>
  <si>
    <t xml:space="preserve"> Impozit pe profit amanat  aferent  reevaluarii, recunoscut in capitaluri proprii</t>
  </si>
  <si>
    <t>Capitaluri proprii atribuibile actionarilor societatii-mama</t>
  </si>
  <si>
    <t>Total capitaluri</t>
  </si>
  <si>
    <t>Sume exprimate in USD</t>
  </si>
  <si>
    <t xml:space="preserve"> Alte elemente ale rezultatului global </t>
  </si>
  <si>
    <t>Alte elemente ale rezultatului global care nu pot fi reclasificate ulterior in contul de profit si pierdere (net de impozite):</t>
  </si>
  <si>
    <t xml:space="preserve"> Impozit pe profit amanat aferent reevaluarii, recunoscut in capitaluri proprii</t>
  </si>
  <si>
    <t>Cifra de afaceri din contractele cu clientii</t>
  </si>
  <si>
    <t>Costul vanzarii</t>
  </si>
  <si>
    <t>Cheltuieli de desfacere si general-administrative, inclusiv cheltuielile de logistica</t>
  </si>
  <si>
    <t>Impozitul pe profit</t>
  </si>
  <si>
    <t>Rezultatul pe actiune (US centi (bani)/actiune)</t>
  </si>
  <si>
    <t>Creante comerciale si alte creante</t>
  </si>
  <si>
    <t>Capital social</t>
  </si>
  <si>
    <t>Rezerve din reevaluare, net</t>
  </si>
  <si>
    <t>Rezultatul exercitiului curent</t>
  </si>
  <si>
    <t>Creante privind impozitul pe profit amanat</t>
  </si>
  <si>
    <t>Dreptul de utilizare a activelor</t>
  </si>
  <si>
    <t>Imprumuturi de la banci pe termen lung</t>
  </si>
  <si>
    <t>Obligatii pentru contracte de leasing</t>
  </si>
  <si>
    <t>Impozit pe profit amanat</t>
  </si>
  <si>
    <t>Imprumuturi de la actionari si alte parti afiliate pe termen scurt</t>
  </si>
  <si>
    <t>Imprumuturi de la banci pe termen scurt</t>
  </si>
  <si>
    <t>Profitul/(Pierderea) operationala afectata de amortizare</t>
  </si>
  <si>
    <t>Pierderi din diferentele de curs valutar, net</t>
  </si>
  <si>
    <t>Profitul / (Pierdere) brut(a)</t>
  </si>
  <si>
    <t xml:space="preserve">De baza </t>
  </si>
  <si>
    <t>Sume exprimate in USD reprezinta moneda functionala si de prezentare. Sumele in RON sunt informatii financiare suplimentare (a se vedea Nota 2e))</t>
  </si>
  <si>
    <r>
      <rPr>
        <b/>
        <u/>
        <sz val="8"/>
        <color theme="1"/>
        <rFont val="Arial"/>
        <family val="2"/>
      </rPr>
      <t>Sume exprimate in RON</t>
    </r>
    <r>
      <rPr>
        <sz val="8"/>
        <color theme="1"/>
        <rFont val="Arial"/>
        <family val="2"/>
      </rPr>
      <t xml:space="preserve"> (Informatii suplimentare – a se vedea nota 2 e))</t>
    </r>
  </si>
  <si>
    <t>31 decembrie 2021</t>
  </si>
  <si>
    <t>Intrari nete de numerar din activitati de exploatare</t>
  </si>
  <si>
    <t>(Iesiri) nete de numerar din activitatea de investitii</t>
  </si>
  <si>
    <t>Intrari (iesiri) nete de numerar din activitati de finantare</t>
  </si>
  <si>
    <t>Crestere / (Descrestere) neta a numerarului si a echivalentelor de numerar</t>
  </si>
  <si>
    <t>Castig/(pierdere) net(a) din acoperirea fluxurilor de numerar</t>
  </si>
  <si>
    <t>Castiguri/(pierderi) actuariale din planurile de pensii cu beneficii determinate</t>
  </si>
  <si>
    <t>Reevaluarea terenurilor, constructiilor si echipamentelor din imobilizari corporale</t>
  </si>
  <si>
    <t>Provizion pentru beneficiu la pensionare</t>
  </si>
  <si>
    <t>Pierdere la reevaluarea imobilizarilor corporale</t>
  </si>
  <si>
    <t>Ajustari pentru</t>
  </si>
  <si>
    <t>Situatiile financiare  consolidate neauditate</t>
  </si>
  <si>
    <t>(neauditat)</t>
  </si>
  <si>
    <t>In cazul in care exista neconcordante sau omisiuni fata de valorile prezentate in situatiile financiare consolidate, vor prevala valorile prezentate in situatiile financiare consolidate neauditate.</t>
  </si>
  <si>
    <t>Depreciere pentru drepturile de utilizare a activelor</t>
  </si>
  <si>
    <t>Profit brut</t>
  </si>
  <si>
    <t>Deprecierea si amortizarea imobilizarilor corporale si imobilizarilor necorporale</t>
  </si>
  <si>
    <t>Datorii comerciale si alte datorii si datorii contractuale</t>
  </si>
  <si>
    <t>SITUATIA CONSOLIDATA A CONTULUI DE PROFIT SI PIERDERE  pentru perioada incheiata la 30 septembrie 2022 (neauditat)</t>
  </si>
  <si>
    <t>Rata de actualizare pentru leasing</t>
  </si>
  <si>
    <t>la data si pentru exercitiul financiar incheiat la 31 decembrie 2022</t>
  </si>
  <si>
    <t>*Valorile prezentate sunt extrase din Situatiile financiare consolidate la data si pentru exercitiul financiar incheiat la 31 decembrie 2022 ("situatii financiare consolidate neauditate").</t>
  </si>
  <si>
    <t>SITUATIA CONSOLIDATA A POZITIEI FINANCIARE la 31 decembrie 2022 (neauditat)</t>
  </si>
  <si>
    <t>31 decembrie 2022</t>
  </si>
  <si>
    <t>SITUATIA CONSOLIDATA  A ALTOR ELEMENTE ALE REZULTATULUI GLOBAL pentru perioada incheiata la 31 decembrie 2022 (neauditat)</t>
  </si>
  <si>
    <t>ianuarie-decembrie 2022</t>
  </si>
  <si>
    <t>ianuarie-decembrie 2021</t>
  </si>
  <si>
    <t>SITUATIA CONSOLIDATA A FLUXURILOR DE TREZORERIE pentru perioada incheiata la 31 decembrie 2022 (neauditat)</t>
  </si>
  <si>
    <t>Profitul / (Pierderea) net(a) in an</t>
  </si>
  <si>
    <t>(Pierdere)/Profit in an</t>
  </si>
  <si>
    <t>Total alte elemente ale rezultatului global, net de impozite, in an</t>
  </si>
  <si>
    <t>Total rezultat global in perioada, net de impozite, in an</t>
  </si>
  <si>
    <t>Total rezultat global in an</t>
  </si>
  <si>
    <t>Provizion pentru contributia de solidaritate</t>
  </si>
  <si>
    <t>Ajustari pentru pierderea / castigul  din cedarile de imobilizari corporale</t>
  </si>
  <si>
    <t>Unrealised gains from derivatives</t>
  </si>
  <si>
    <t>Numerar la sfarsitul anului</t>
  </si>
  <si>
    <t>Numerar la inceputul anului</t>
  </si>
  <si>
    <t>Alte impozite*</t>
  </si>
  <si>
    <t>*Contributie de solidaritate</t>
  </si>
  <si>
    <t>Alte impozite de plata*</t>
  </si>
  <si>
    <t>(Pierdere)/Profit inainte de impozitul pe profit</t>
  </si>
  <si>
    <t>31 decembrie 2020</t>
  </si>
  <si>
    <t>Pierderea pentru 2021</t>
  </si>
  <si>
    <t>Rezerve hedging</t>
  </si>
  <si>
    <t>Surplus din reevaluare</t>
  </si>
  <si>
    <t>Impozitul amanat aferent surplusului din reevaluare</t>
  </si>
  <si>
    <t>Total alte elemente ale rezultatului global</t>
  </si>
  <si>
    <t>Total rezultat global</t>
  </si>
  <si>
    <t>Transferul in rezultatul reportat a rezervei de reevaluare realizata</t>
  </si>
  <si>
    <t>Impozitul amanat, aferent rezervei de reevaluare realizata, transferat in rezultatul reportat</t>
  </si>
  <si>
    <t>Diminuare capital social</t>
  </si>
  <si>
    <t>Profitul pentru 2022</t>
  </si>
  <si>
    <t>SITUATIA CONSOLIDATA A MODIFICARILOR CAPITALURILOR PROPRII la 31 decembrie 2022 (neauditat) si la 31 decembrie 2021 (auditat)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</si>
</sst>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-* #,##0.00\ &quot;lei&quot;_-;\-* #,##0.00\ &quot;lei&quot;_-;_-* &quot;-&quot;??\ &quot;lei&quot;_-;_-@_-"/>
    <numFmt numFmtId="169" formatCode="_(* #,##0_);_(* \(#,##0\);_(* &quot;-&quot;????_);_(@_)"/>
    <numFmt numFmtId="170" formatCode="_-* #,##0.00\ _R_O_N_-;\-* #,##0.00\ _R_O_N_-;_-* &quot;-&quot;??\ _R_O_N_-;_-@_-"/>
    <numFmt numFmtId="171" formatCode="[$-409]d\-mmm;@"/>
    <numFmt numFmtId="172" formatCode="_-* #,##0\ _R_O_N_-;\-* #,##0\ _R_O_N_-;_-* &quot;-&quot;\ _R_O_N_-;_-@_-"/>
    <numFmt numFmtId="173" formatCode="_(* #,##0.000_);_(* \(#,##0.000\);_(* &quot;-&quot;??_);_(@_)"/>
    <numFmt numFmtId="174" formatCode="_(* #,##0.00000000_);_(* \(#,##0.0000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sz val="8"/>
      <color theme="0" tint="-0.14999847407452621"/>
      <name val="Arial"/>
      <family val="2"/>
    </font>
    <font>
      <b/>
      <u val="sing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  <font>
      <sz val="8"/>
      <color theme="0" tint="-0.34998626667073579"/>
      <name val="Arial"/>
      <family val="2"/>
    </font>
    <font>
      <u val="doubleAccounting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0" fontId="2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NumberFormat="1" applyFont="1" applyFill="1"/>
    <xf numFmtId="164" fontId="3" fillId="0" borderId="0" xfId="1" applyNumberFormat="1" applyFont="1"/>
    <xf numFmtId="0" fontId="3" fillId="0" borderId="0" xfId="0" applyNumberFormat="1" applyFont="1"/>
    <xf numFmtId="0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Fill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11" fillId="0" borderId="0" xfId="0" applyFont="1" applyFill="1"/>
    <xf numFmtId="0" fontId="17" fillId="0" borderId="0" xfId="0" applyFont="1" applyFill="1"/>
    <xf numFmtId="0" fontId="5" fillId="0" borderId="0" xfId="0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3" fillId="0" borderId="0" xfId="6" applyFont="1"/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10" fillId="0" borderId="0" xfId="0" applyFont="1" applyFill="1"/>
    <xf numFmtId="165" fontId="7" fillId="0" borderId="0" xfId="1" applyNumberFormat="1" applyFont="1" applyFill="1"/>
    <xf numFmtId="0" fontId="7" fillId="0" borderId="0" xfId="0" applyNumberFormat="1" applyFont="1" applyFill="1" applyAlignment="1">
      <alignment wrapText="1"/>
    </xf>
    <xf numFmtId="0" fontId="20" fillId="0" borderId="0" xfId="0" applyNumberFormat="1" applyFont="1"/>
    <xf numFmtId="0" fontId="2" fillId="0" borderId="0" xfId="0" applyNumberFormat="1" applyFont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165" fontId="3" fillId="0" borderId="0" xfId="4" applyNumberFormat="1" applyFont="1" applyFill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3" fillId="2" borderId="0" xfId="0" applyNumberFormat="1" applyFont="1" applyFill="1"/>
    <xf numFmtId="0" fontId="3" fillId="2" borderId="0" xfId="0" applyFont="1" applyFill="1"/>
    <xf numFmtId="165" fontId="2" fillId="0" borderId="0" xfId="4" applyNumberFormat="1" applyFont="1" applyFill="1" applyBorder="1" applyAlignment="1">
      <alignment horizontal="right"/>
    </xf>
    <xf numFmtId="165" fontId="7" fillId="0" borderId="0" xfId="1" applyNumberFormat="1" applyFont="1"/>
    <xf numFmtId="0" fontId="7" fillId="0" borderId="0" xfId="0" applyFont="1" applyBorder="1"/>
    <xf numFmtId="0" fontId="10" fillId="0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165" fontId="22" fillId="0" borderId="0" xfId="1" applyNumberFormat="1" applyFont="1" applyAlignment="1">
      <alignment horizontal="left"/>
    </xf>
    <xf numFmtId="165" fontId="22" fillId="0" borderId="0" xfId="1" applyNumberFormat="1" applyFont="1" applyFill="1" applyAlignment="1">
      <alignment horizontal="left"/>
    </xf>
    <xf numFmtId="165" fontId="2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167" fontId="18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/>
    <xf numFmtId="0" fontId="19" fillId="0" borderId="0" xfId="0" applyNumberFormat="1" applyFont="1" applyFill="1"/>
    <xf numFmtId="0" fontId="2" fillId="0" borderId="0" xfId="0" applyNumberFormat="1" applyFont="1" applyFill="1" applyAlignment="1">
      <alignment horizontal="left"/>
    </xf>
    <xf numFmtId="0" fontId="7" fillId="0" borderId="0" xfId="10" applyFont="1" applyFill="1"/>
    <xf numFmtId="0" fontId="10" fillId="0" borderId="0" xfId="10" applyFont="1" applyFill="1"/>
    <xf numFmtId="37" fontId="9" fillId="0" borderId="0" xfId="0" quotePrefix="1" applyNumberFormat="1" applyFont="1" applyFill="1" applyAlignment="1">
      <alignment horizontal="center" wrapText="1"/>
    </xf>
    <xf numFmtId="167" fontId="10" fillId="0" borderId="0" xfId="0" applyNumberFormat="1" applyFont="1" applyFill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168" fontId="10" fillId="0" borderId="0" xfId="0" applyNumberFormat="1" applyFont="1" applyFill="1" applyAlignment="1">
      <alignment horizontal="left" wrapText="1"/>
    </xf>
    <xf numFmtId="165" fontId="3" fillId="0" borderId="0" xfId="1" applyNumberFormat="1" applyFont="1"/>
    <xf numFmtId="0" fontId="2" fillId="0" borderId="0" xfId="0" applyNumberFormat="1" applyFont="1"/>
    <xf numFmtId="37" fontId="2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49" fontId="23" fillId="0" borderId="0" xfId="3" quotePrefix="1" applyNumberFormat="1" applyFont="1" applyFill="1" applyAlignment="1">
      <alignment horizontal="center" wrapText="1"/>
    </xf>
    <xf numFmtId="49" fontId="23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67" fontId="19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165" fontId="23" fillId="0" borderId="0" xfId="0" applyNumberFormat="1" applyFont="1" applyFill="1" applyAlignment="1">
      <alignment horizontal="center"/>
    </xf>
    <xf numFmtId="165" fontId="2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19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" fillId="0" borderId="0" xfId="15" applyNumberFormat="1" applyFont="1" applyFill="1"/>
    <xf numFmtId="165" fontId="2" fillId="0" borderId="0" xfId="15" applyNumberFormat="1" applyFont="1" applyFill="1" applyBorder="1" applyAlignment="1">
      <alignment horizontal="left"/>
    </xf>
    <xf numFmtId="165" fontId="3" fillId="0" borderId="0" xfId="15" applyNumberFormat="1" applyFont="1" applyFill="1"/>
    <xf numFmtId="165" fontId="3" fillId="0" borderId="0" xfId="15" applyNumberFormat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165" fontId="23" fillId="0" borderId="0" xfId="15" applyNumberFormat="1" applyFont="1" applyFill="1"/>
    <xf numFmtId="165" fontId="23" fillId="0" borderId="0" xfId="15" applyNumberFormat="1" applyFont="1" applyFill="1" applyBorder="1" applyAlignment="1">
      <alignment horizontal="left"/>
    </xf>
    <xf numFmtId="0" fontId="19" fillId="0" borderId="0" xfId="0" applyFont="1" applyFill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65" fontId="5" fillId="0" borderId="0" xfId="5" quotePrefix="1" applyNumberFormat="1" applyFont="1" applyFill="1" applyBorder="1" applyAlignment="1">
      <alignment horizontal="right"/>
    </xf>
    <xf numFmtId="169" fontId="2" fillId="0" borderId="0" xfId="0" applyNumberFormat="1" applyFont="1" applyFill="1" applyAlignment="1">
      <alignment horizontal="center"/>
    </xf>
    <xf numFmtId="167" fontId="19" fillId="0" borderId="0" xfId="0" applyNumberFormat="1" applyFont="1" applyFill="1" applyBorder="1" applyAlignment="1">
      <alignment horizontal="center"/>
    </xf>
    <xf numFmtId="169" fontId="2" fillId="0" borderId="3" xfId="1" applyNumberFormat="1" applyFont="1" applyFill="1" applyBorder="1"/>
    <xf numFmtId="169" fontId="2" fillId="0" borderId="0" xfId="1" applyNumberFormat="1" applyFont="1" applyFill="1" applyBorder="1"/>
    <xf numFmtId="0" fontId="19" fillId="0" borderId="0" xfId="0" applyNumberFormat="1" applyFont="1" applyFill="1" applyAlignment="1">
      <alignment wrapText="1"/>
    </xf>
    <xf numFmtId="169" fontId="3" fillId="0" borderId="0" xfId="1" applyNumberFormat="1" applyFont="1" applyFill="1"/>
    <xf numFmtId="169" fontId="3" fillId="0" borderId="0" xfId="1" applyNumberFormat="1" applyFont="1" applyFill="1" applyBorder="1"/>
    <xf numFmtId="0" fontId="3" fillId="0" borderId="0" xfId="12" applyFont="1" applyFill="1"/>
    <xf numFmtId="0" fontId="2" fillId="0" borderId="0" xfId="14" applyFont="1" applyFill="1"/>
    <xf numFmtId="169" fontId="19" fillId="0" borderId="0" xfId="1" applyNumberFormat="1" applyFont="1" applyFill="1"/>
    <xf numFmtId="169" fontId="19" fillId="0" borderId="0" xfId="1" applyNumberFormat="1" applyFont="1" applyFill="1" applyBorder="1"/>
    <xf numFmtId="169" fontId="3" fillId="0" borderId="0" xfId="0" applyNumberFormat="1" applyFont="1" applyFill="1" applyBorder="1" applyAlignment="1">
      <alignment horizontal="center"/>
    </xf>
    <xf numFmtId="169" fontId="2" fillId="0" borderId="0" xfId="0" applyNumberFormat="1" applyFont="1" applyFill="1" applyBorder="1" applyAlignment="1">
      <alignment horizontal="center"/>
    </xf>
    <xf numFmtId="169" fontId="2" fillId="0" borderId="0" xfId="1" applyNumberFormat="1" applyFont="1" applyFill="1"/>
    <xf numFmtId="171" fontId="2" fillId="0" borderId="0" xfId="2" applyNumberFormat="1" applyFont="1" applyFill="1"/>
    <xf numFmtId="169" fontId="24" fillId="0" borderId="0" xfId="1" applyNumberFormat="1" applyFont="1" applyFill="1"/>
    <xf numFmtId="169" fontId="24" fillId="0" borderId="0" xfId="1" applyNumberFormat="1" applyFont="1" applyFill="1" applyBorder="1"/>
    <xf numFmtId="169" fontId="2" fillId="0" borderId="4" xfId="1" applyNumberFormat="1" applyFont="1" applyFill="1" applyBorder="1"/>
    <xf numFmtId="0" fontId="3" fillId="0" borderId="0" xfId="11" applyFont="1" applyFill="1"/>
    <xf numFmtId="172" fontId="3" fillId="0" borderId="0" xfId="0" applyNumberFormat="1" applyFont="1" applyFill="1" applyAlignment="1">
      <alignment vertical="center" wrapText="1"/>
    </xf>
    <xf numFmtId="0" fontId="5" fillId="0" borderId="0" xfId="0" applyFont="1" applyFill="1"/>
    <xf numFmtId="43" fontId="3" fillId="0" borderId="0" xfId="0" applyNumberFormat="1" applyFont="1" applyFill="1" applyBorder="1"/>
    <xf numFmtId="164" fontId="4" fillId="0" borderId="0" xfId="1" applyNumberFormat="1" applyFont="1" applyFill="1"/>
    <xf numFmtId="173" fontId="3" fillId="0" borderId="0" xfId="1" applyNumberFormat="1" applyFont="1" applyFill="1" applyAlignment="1">
      <alignment horizontal="right"/>
    </xf>
    <xf numFmtId="165" fontId="4" fillId="0" borderId="0" xfId="1" applyNumberFormat="1" applyFont="1"/>
    <xf numFmtId="165" fontId="2" fillId="0" borderId="0" xfId="15" applyNumberFormat="1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165" fontId="7" fillId="0" borderId="0" xfId="1" applyNumberFormat="1" applyFont="1" applyFill="1" applyAlignment="1">
      <alignment horizontal="left"/>
    </xf>
    <xf numFmtId="165" fontId="10" fillId="0" borderId="0" xfId="1" applyNumberFormat="1" applyFont="1" applyFill="1" applyAlignment="1">
      <alignment horizontal="left"/>
    </xf>
    <xf numFmtId="165" fontId="7" fillId="2" borderId="0" xfId="1" applyNumberFormat="1" applyFont="1" applyFill="1" applyAlignment="1">
      <alignment horizontal="left"/>
    </xf>
    <xf numFmtId="165" fontId="7" fillId="0" borderId="0" xfId="4" applyNumberFormat="1" applyFont="1" applyFill="1" applyAlignment="1">
      <alignment horizontal="left"/>
    </xf>
    <xf numFmtId="43" fontId="9" fillId="0" borderId="0" xfId="1" applyNumberFormat="1" applyFont="1" applyFill="1" applyAlignment="1">
      <alignment horizontal="center" wrapText="1"/>
    </xf>
    <xf numFmtId="43" fontId="9" fillId="0" borderId="0" xfId="1" applyNumberFormat="1" applyFont="1" applyAlignment="1">
      <alignment horizontal="center" wrapText="1"/>
    </xf>
    <xf numFmtId="165" fontId="25" fillId="0" borderId="0" xfId="1" applyNumberFormat="1" applyFont="1" applyFill="1"/>
    <xf numFmtId="0" fontId="5" fillId="0" borderId="0" xfId="0" applyNumberFormat="1" applyFont="1" applyFill="1" applyBorder="1" applyAlignment="1">
      <alignment horizontal="center" vertical="center"/>
    </xf>
    <xf numFmtId="165" fontId="5" fillId="0" borderId="0" xfId="5" quotePrefix="1" applyNumberFormat="1" applyFont="1" applyFill="1" applyAlignment="1">
      <alignment horizontal="center"/>
    </xf>
    <xf numFmtId="0" fontId="26" fillId="0" borderId="0" xfId="0" applyFont="1"/>
    <xf numFmtId="0" fontId="26" fillId="0" borderId="0" xfId="0" applyFont="1" applyFill="1"/>
    <xf numFmtId="174" fontId="3" fillId="0" borderId="0" xfId="1" applyNumberFormat="1" applyFont="1" applyFill="1"/>
    <xf numFmtId="165" fontId="25" fillId="0" borderId="0" xfId="0" applyNumberFormat="1" applyFont="1"/>
    <xf numFmtId="165" fontId="25" fillId="0" borderId="0" xfId="1" applyNumberFormat="1" applyFont="1" applyFill="1" applyBorder="1"/>
    <xf numFmtId="0" fontId="10" fillId="0" borderId="0" xfId="0" quotePrefix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2" fillId="0" borderId="0" xfId="0" applyFont="1" applyFill="1" applyBorder="1"/>
    <xf numFmtId="0" fontId="22" fillId="0" borderId="0" xfId="0" applyFont="1" applyFill="1"/>
    <xf numFmtId="174" fontId="7" fillId="0" borderId="0" xfId="1" applyNumberFormat="1" applyFont="1" applyFill="1"/>
    <xf numFmtId="165" fontId="27" fillId="0" borderId="0" xfId="1" applyNumberFormat="1" applyFont="1" applyFill="1"/>
    <xf numFmtId="0" fontId="10" fillId="0" borderId="0" xfId="0" applyFont="1"/>
    <xf numFmtId="167" fontId="18" fillId="0" borderId="0" xfId="0" applyNumberFormat="1" applyFont="1" applyFill="1" applyAlignment="1">
      <alignment horizontal="center"/>
    </xf>
    <xf numFmtId="167" fontId="19" fillId="0" borderId="0" xfId="0" applyNumberFormat="1" applyFont="1" applyFill="1" applyAlignment="1">
      <alignment horizontal="center"/>
    </xf>
  </cellXfs>
  <cellStyles count="16">
    <cellStyle name="Comma" xfId="1" builtinId="3"/>
    <cellStyle name="Comma 0.00" xfId="3" xr:uid="{00000000-0005-0000-0000-000001000000}"/>
    <cellStyle name="Comma 10" xfId="15" xr:uid="{00000000-0005-0000-0000-000002000000}"/>
    <cellStyle name="Comma 2" xfId="4" xr:uid="{00000000-0005-0000-0000-000003000000}"/>
    <cellStyle name="Comma 3" xfId="5" xr:uid="{00000000-0005-0000-0000-000004000000}"/>
    <cellStyle name="Hyperlink" xfId="6" builtinId="8"/>
    <cellStyle name="Normal" xfId="0" builtinId="0"/>
    <cellStyle name="Normal 10" xfId="11" xr:uid="{00000000-0005-0000-0000-000007000000}"/>
    <cellStyle name="Normal 11" xfId="12" xr:uid="{00000000-0005-0000-0000-000008000000}"/>
    <cellStyle name="Normal 12" xfId="13" xr:uid="{00000000-0005-0000-0000-000009000000}"/>
    <cellStyle name="Normal 13" xfId="14" xr:uid="{00000000-0005-0000-0000-00000A000000}"/>
    <cellStyle name="Normal 14" xfId="7" xr:uid="{00000000-0005-0000-0000-00000B000000}"/>
    <cellStyle name="Normal 15" xfId="8" xr:uid="{00000000-0005-0000-0000-00000C000000}"/>
    <cellStyle name="Normal 19" xfId="9" xr:uid="{00000000-0005-0000-0000-00000D000000}"/>
    <cellStyle name="Normal 2" xfId="2" xr:uid="{00000000-0005-0000-0000-00000E000000}"/>
    <cellStyle name="Normal 6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activeCell="C15" sqref="C15"/>
    </sheetView>
  </sheetViews>
  <sheetFormatPr defaultColWidth="9" defaultRowHeight="15" x14ac:dyDescent="0.25"/>
  <cols>
    <col min="1" max="2" width="9" style="28"/>
    <col min="3" max="3" width="13.28515625" style="28" customWidth="1"/>
    <col min="4" max="4" width="9" style="28"/>
    <col min="5" max="5" width="9" style="28" customWidth="1"/>
    <col min="6" max="16384" width="9" style="28"/>
  </cols>
  <sheetData>
    <row r="1" spans="1:7" x14ac:dyDescent="0.25">
      <c r="A1" s="36" t="s">
        <v>0</v>
      </c>
    </row>
    <row r="2" spans="1:7" x14ac:dyDescent="0.25">
      <c r="C2" s="22" t="s">
        <v>34</v>
      </c>
    </row>
    <row r="3" spans="1:7" x14ac:dyDescent="0.25">
      <c r="A3" s="20"/>
      <c r="B3" s="20"/>
      <c r="C3" s="21" t="s">
        <v>116</v>
      </c>
      <c r="D3" s="20"/>
      <c r="E3" s="20"/>
    </row>
    <row r="4" spans="1:7" x14ac:dyDescent="0.25">
      <c r="A4" s="20"/>
      <c r="B4" s="20"/>
      <c r="C4" s="21" t="s">
        <v>125</v>
      </c>
      <c r="D4" s="20"/>
      <c r="E4" s="20"/>
    </row>
    <row r="5" spans="1:7" x14ac:dyDescent="0.25">
      <c r="A5" s="19"/>
    </row>
    <row r="6" spans="1:7" x14ac:dyDescent="0.25">
      <c r="A6" s="29" t="s">
        <v>43</v>
      </c>
    </row>
    <row r="7" spans="1:7" x14ac:dyDescent="0.25">
      <c r="A7" s="29" t="s">
        <v>44</v>
      </c>
    </row>
    <row r="8" spans="1:7" x14ac:dyDescent="0.25">
      <c r="A8" s="29" t="s">
        <v>45</v>
      </c>
    </row>
    <row r="9" spans="1:7" x14ac:dyDescent="0.25">
      <c r="A9" s="29" t="s">
        <v>46</v>
      </c>
    </row>
    <row r="10" spans="1:7" x14ac:dyDescent="0.25">
      <c r="A10" s="29" t="s">
        <v>47</v>
      </c>
    </row>
    <row r="12" spans="1:7" x14ac:dyDescent="0.25">
      <c r="A12" s="23"/>
      <c r="B12" s="23"/>
      <c r="C12" s="23"/>
      <c r="D12" s="23"/>
      <c r="E12" s="23"/>
      <c r="F12" s="23"/>
      <c r="G12" s="23"/>
    </row>
    <row r="13" spans="1:7" x14ac:dyDescent="0.25">
      <c r="A13" s="24" t="s">
        <v>126</v>
      </c>
      <c r="B13" s="23"/>
      <c r="C13" s="23"/>
      <c r="D13" s="23"/>
      <c r="E13" s="23"/>
      <c r="F13" s="23"/>
      <c r="G13" s="23"/>
    </row>
    <row r="14" spans="1:7" x14ac:dyDescent="0.25">
      <c r="A14" s="24" t="s">
        <v>118</v>
      </c>
      <c r="B14" s="23"/>
      <c r="C14" s="23"/>
      <c r="D14" s="23"/>
      <c r="E14" s="23"/>
      <c r="F14" s="23"/>
      <c r="G14" s="23"/>
    </row>
    <row r="15" spans="1:7" x14ac:dyDescent="0.25">
      <c r="A15" s="23"/>
      <c r="B15" s="23"/>
      <c r="C15" s="23"/>
      <c r="D15" s="23"/>
      <c r="E15" s="23"/>
      <c r="F15" s="23"/>
      <c r="G15" s="23"/>
    </row>
    <row r="16" spans="1:7" x14ac:dyDescent="0.25">
      <c r="A16" s="23"/>
      <c r="B16" s="23"/>
      <c r="C16" s="23"/>
      <c r="D16" s="23"/>
      <c r="E16" s="23"/>
      <c r="F16" s="23"/>
      <c r="G16" s="23"/>
    </row>
  </sheetData>
  <hyperlinks>
    <hyperlink ref="A9" location="'Sit fluxurilor de trezorerie'!A1" display="SITUATIA FLUXURILOR DE NUMERAR" xr:uid="{00000000-0004-0000-0000-000000000000}"/>
    <hyperlink ref="A7" location="'Sit profitului sau pierderii'!A1" display="SITUATIA PROFITULUI SAU PIERDERII PENTRU PERIOADA DE NOUA LUNI INCHEIATA LA 30 SEPTEMBRIE 2020" xr:uid="{00000000-0004-0000-0000-000001000000}"/>
    <hyperlink ref="A6" location="'Sit pozitiei financiare'!A1" display="SITUATIA INDIVIDUALA A POZITIEI FINANCIARE" xr:uid="{00000000-0004-0000-0000-000002000000}"/>
    <hyperlink ref="A8" location="'Alte elemente ale rezultatului '!A1" display="ALTE ELEMENTE ALE REZULTATULUI" xr:uid="{00000000-0004-0000-0000-000003000000}"/>
    <hyperlink ref="A10" location="'Sit modificarilor capitalurilor'!A1" display="SITUATIA MODIFICARILOR CAPITALURILOR PROPRII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1"/>
  <sheetViews>
    <sheetView zoomScale="80" zoomScaleNormal="80" workbookViewId="0">
      <selection activeCell="K30" sqref="K30"/>
    </sheetView>
  </sheetViews>
  <sheetFormatPr defaultColWidth="9" defaultRowHeight="11.25" x14ac:dyDescent="0.2"/>
  <cols>
    <col min="1" max="1" width="43.85546875" style="3" customWidth="1"/>
    <col min="2" max="2" width="21.85546875" style="2" customWidth="1"/>
    <col min="3" max="3" width="21.42578125" style="1" customWidth="1"/>
    <col min="4" max="4" width="24.42578125" style="30" customWidth="1"/>
    <col min="5" max="5" width="20.7109375" style="30" customWidth="1"/>
    <col min="6" max="6" width="8.140625" style="55" customWidth="1"/>
    <col min="7" max="7" width="4.85546875" style="55" customWidth="1"/>
    <col min="8" max="8" width="23.28515625" style="50" customWidth="1"/>
    <col min="9" max="9" width="6.5703125" style="51" bestFit="1" customWidth="1"/>
    <col min="10" max="14" width="9" style="30"/>
    <col min="15" max="15" width="9.5703125" style="30" bestFit="1" customWidth="1"/>
    <col min="16" max="16" width="5.7109375" style="30" bestFit="1" customWidth="1"/>
    <col min="17" max="17" width="6.5703125" style="30" bestFit="1" customWidth="1"/>
    <col min="18" max="18" width="5.7109375" style="30" bestFit="1" customWidth="1"/>
    <col min="19" max="16384" width="9" style="30"/>
  </cols>
  <sheetData>
    <row r="1" spans="1:15" x14ac:dyDescent="0.2">
      <c r="A1" s="73" t="s">
        <v>0</v>
      </c>
      <c r="H1" s="74"/>
    </row>
    <row r="2" spans="1:15" x14ac:dyDescent="0.2">
      <c r="A2" s="37" t="s">
        <v>127</v>
      </c>
      <c r="H2" s="74"/>
    </row>
    <row r="3" spans="1:15" x14ac:dyDescent="0.2">
      <c r="A3" s="64" t="s">
        <v>103</v>
      </c>
    </row>
    <row r="4" spans="1:15" x14ac:dyDescent="0.2">
      <c r="A4" s="4"/>
      <c r="B4" s="5"/>
      <c r="C4" s="6"/>
    </row>
    <row r="5" spans="1:15" ht="13.5" x14ac:dyDescent="0.35">
      <c r="A5" s="7"/>
      <c r="B5" s="68" t="s">
        <v>128</v>
      </c>
      <c r="C5" s="25" t="s">
        <v>105</v>
      </c>
      <c r="D5" s="68" t="s">
        <v>128</v>
      </c>
      <c r="E5" s="25" t="s">
        <v>105</v>
      </c>
      <c r="F5" s="27"/>
    </row>
    <row r="6" spans="1:15" x14ac:dyDescent="0.2">
      <c r="A6" s="1"/>
      <c r="B6" s="136" t="s">
        <v>117</v>
      </c>
      <c r="C6" s="136" t="s">
        <v>35</v>
      </c>
      <c r="D6" s="136" t="s">
        <v>117</v>
      </c>
      <c r="E6" s="136" t="s">
        <v>35</v>
      </c>
      <c r="F6" s="27"/>
    </row>
    <row r="7" spans="1:15" x14ac:dyDescent="0.2">
      <c r="A7" s="1"/>
      <c r="B7" s="69" t="s">
        <v>49</v>
      </c>
      <c r="C7" s="69" t="s">
        <v>49</v>
      </c>
      <c r="D7" s="69" t="s">
        <v>50</v>
      </c>
      <c r="E7" s="69" t="s">
        <v>50</v>
      </c>
      <c r="F7" s="70"/>
    </row>
    <row r="8" spans="1:15" x14ac:dyDescent="0.2">
      <c r="A8" s="1"/>
      <c r="B8" s="69"/>
      <c r="C8" s="69"/>
      <c r="D8" s="152" t="s">
        <v>51</v>
      </c>
      <c r="E8" s="152"/>
      <c r="F8" s="56"/>
      <c r="H8" s="128"/>
      <c r="I8" s="32"/>
    </row>
    <row r="9" spans="1:15" x14ac:dyDescent="0.2">
      <c r="A9" s="1" t="s">
        <v>1</v>
      </c>
      <c r="B9" s="9">
        <v>6943883.5199999977</v>
      </c>
      <c r="C9" s="9">
        <v>9469706.8200000022</v>
      </c>
      <c r="D9" s="9">
        <v>32182122.56179199</v>
      </c>
      <c r="E9" s="9">
        <v>43888303.227972008</v>
      </c>
      <c r="F9" s="41"/>
      <c r="H9" s="129"/>
      <c r="I9" s="32"/>
      <c r="L9" s="138"/>
      <c r="M9" s="138"/>
      <c r="N9" s="138"/>
      <c r="O9" s="138"/>
    </row>
    <row r="10" spans="1:15" x14ac:dyDescent="0.2">
      <c r="A10" s="1" t="s">
        <v>2</v>
      </c>
      <c r="B10" s="9">
        <v>82871706</v>
      </c>
      <c r="C10" s="9">
        <v>82871706</v>
      </c>
      <c r="D10" s="9">
        <v>384077208.62760001</v>
      </c>
      <c r="E10" s="9">
        <v>384077208.62760001</v>
      </c>
      <c r="F10" s="41"/>
      <c r="H10" s="129"/>
      <c r="I10" s="32"/>
      <c r="L10" s="138"/>
      <c r="M10" s="138"/>
      <c r="N10" s="138"/>
      <c r="O10" s="138"/>
    </row>
    <row r="11" spans="1:15" x14ac:dyDescent="0.2">
      <c r="A11" s="1" t="s">
        <v>3</v>
      </c>
      <c r="B11" s="9">
        <v>1178598536.1530151</v>
      </c>
      <c r="C11" s="9">
        <v>1261644352.220237</v>
      </c>
      <c r="D11" s="9">
        <v>5462332763.2247639</v>
      </c>
      <c r="E11" s="9">
        <v>5847216905.7999105</v>
      </c>
      <c r="F11" s="41"/>
      <c r="H11" s="129"/>
      <c r="I11" s="32"/>
      <c r="L11" s="138"/>
      <c r="M11" s="138"/>
      <c r="N11" s="138"/>
      <c r="O11" s="138"/>
    </row>
    <row r="12" spans="1:15" x14ac:dyDescent="0.2">
      <c r="A12" s="16" t="s">
        <v>93</v>
      </c>
      <c r="B12" s="9">
        <v>124769237.78127612</v>
      </c>
      <c r="C12" s="9">
        <v>109604968.15085454</v>
      </c>
      <c r="D12" s="9">
        <v>578255509.42110229</v>
      </c>
      <c r="E12" s="9">
        <v>507975188.39195043</v>
      </c>
      <c r="F12" s="41"/>
      <c r="H12" s="129"/>
      <c r="I12" s="32"/>
      <c r="L12" s="138"/>
      <c r="M12" s="138"/>
      <c r="N12" s="138"/>
      <c r="O12" s="138"/>
    </row>
    <row r="13" spans="1:15" hidden="1" x14ac:dyDescent="0.2">
      <c r="A13" s="1"/>
      <c r="B13" s="9">
        <v>0</v>
      </c>
      <c r="C13" s="9">
        <v>0</v>
      </c>
      <c r="D13" s="9">
        <v>0</v>
      </c>
      <c r="E13" s="9">
        <v>0</v>
      </c>
      <c r="F13" s="41"/>
      <c r="H13" s="129"/>
      <c r="I13" s="32"/>
      <c r="L13" s="138"/>
      <c r="M13" s="138"/>
      <c r="N13" s="138"/>
      <c r="O13" s="138"/>
    </row>
    <row r="14" spans="1:15" x14ac:dyDescent="0.2">
      <c r="A14" s="1" t="s">
        <v>48</v>
      </c>
      <c r="B14" s="9">
        <v>3811864.59</v>
      </c>
      <c r="C14" s="9">
        <v>3139455.08</v>
      </c>
      <c r="D14" s="9">
        <v>17666467.628813997</v>
      </c>
      <c r="E14" s="9">
        <v>14550118.513768001</v>
      </c>
      <c r="F14" s="41"/>
      <c r="H14" s="129"/>
      <c r="I14" s="32"/>
      <c r="L14" s="138"/>
      <c r="M14" s="138"/>
      <c r="N14" s="138"/>
      <c r="O14" s="138"/>
    </row>
    <row r="15" spans="1:15" hidden="1" x14ac:dyDescent="0.2">
      <c r="A15" s="16" t="s">
        <v>92</v>
      </c>
      <c r="B15" s="9">
        <v>2.514570951461792E-8</v>
      </c>
      <c r="C15" s="9">
        <v>0</v>
      </c>
      <c r="D15" s="9">
        <v>1.165403053164482E-7</v>
      </c>
      <c r="E15" s="9">
        <v>0</v>
      </c>
      <c r="F15" s="41"/>
      <c r="H15" s="129"/>
      <c r="I15" s="32"/>
      <c r="L15" s="138"/>
      <c r="M15" s="138"/>
      <c r="N15" s="138"/>
      <c r="O15" s="138"/>
    </row>
    <row r="16" spans="1:15" x14ac:dyDescent="0.2">
      <c r="A16" s="33" t="s">
        <v>4</v>
      </c>
      <c r="B16" s="10">
        <f>SUM(B9:B15)</f>
        <v>1396995228.0442913</v>
      </c>
      <c r="C16" s="10">
        <f t="shared" ref="C16:E16" si="0">SUM(C9:C15)</f>
        <v>1466730188.2710915</v>
      </c>
      <c r="D16" s="10">
        <f t="shared" si="0"/>
        <v>6474514071.4640722</v>
      </c>
      <c r="E16" s="10">
        <f t="shared" si="0"/>
        <v>6797707724.5612011</v>
      </c>
      <c r="F16" s="54"/>
      <c r="H16" s="129"/>
      <c r="I16" s="32"/>
      <c r="L16" s="138"/>
      <c r="M16" s="138"/>
      <c r="N16" s="138"/>
      <c r="O16" s="138"/>
    </row>
    <row r="17" spans="1:15" hidden="1" x14ac:dyDescent="0.2">
      <c r="A17" s="11"/>
      <c r="B17" s="8"/>
      <c r="C17" s="8"/>
      <c r="H17" s="129"/>
      <c r="I17" s="32"/>
      <c r="L17" s="138"/>
      <c r="M17" s="138"/>
      <c r="N17" s="138"/>
      <c r="O17" s="138"/>
    </row>
    <row r="18" spans="1:15" x14ac:dyDescent="0.2">
      <c r="A18" s="1" t="s">
        <v>5</v>
      </c>
      <c r="B18" s="9">
        <v>333870057.62772357</v>
      </c>
      <c r="C18" s="9">
        <v>329204004.73709178</v>
      </c>
      <c r="D18" s="9">
        <v>1547354168.0814476</v>
      </c>
      <c r="E18" s="9">
        <v>1525728880.3545256</v>
      </c>
      <c r="F18" s="41"/>
      <c r="H18" s="129"/>
      <c r="I18" s="32"/>
      <c r="L18" s="138"/>
      <c r="M18" s="138"/>
      <c r="N18" s="138"/>
      <c r="O18" s="138"/>
    </row>
    <row r="19" spans="1:15" x14ac:dyDescent="0.2">
      <c r="A19" s="16" t="s">
        <v>88</v>
      </c>
      <c r="B19" s="9">
        <v>639430760.79189253</v>
      </c>
      <c r="C19" s="9">
        <v>690550528.89558804</v>
      </c>
      <c r="D19" s="9">
        <v>2963505803.966105</v>
      </c>
      <c r="E19" s="9">
        <v>3200425481.2194924</v>
      </c>
      <c r="F19" s="41"/>
      <c r="H19" s="129"/>
      <c r="I19" s="32"/>
      <c r="L19" s="138"/>
      <c r="M19" s="138"/>
      <c r="N19" s="138"/>
      <c r="O19" s="138"/>
    </row>
    <row r="20" spans="1:15" x14ac:dyDescent="0.2">
      <c r="A20" s="1" t="s">
        <v>6</v>
      </c>
      <c r="B20" s="9">
        <v>2612060.8400000003</v>
      </c>
      <c r="C20" s="9">
        <v>23958794.169999998</v>
      </c>
      <c r="D20" s="9">
        <v>12105857.169064</v>
      </c>
      <c r="E20" s="9">
        <v>111039427.46028198</v>
      </c>
      <c r="F20" s="41"/>
      <c r="H20" s="129"/>
      <c r="I20" s="32"/>
      <c r="L20" s="138"/>
      <c r="M20" s="138"/>
      <c r="N20" s="138"/>
      <c r="O20" s="138"/>
    </row>
    <row r="21" spans="1:15" x14ac:dyDescent="0.2">
      <c r="A21" s="1" t="s">
        <v>7</v>
      </c>
      <c r="B21" s="9">
        <v>16973215.219999999</v>
      </c>
      <c r="C21" s="9">
        <v>50091260.75</v>
      </c>
      <c r="D21" s="9">
        <v>78664063.258611992</v>
      </c>
      <c r="E21" s="9">
        <v>232152957.07194999</v>
      </c>
      <c r="F21" s="41"/>
      <c r="H21" s="129"/>
      <c r="I21" s="32"/>
      <c r="L21" s="138"/>
      <c r="M21" s="138"/>
      <c r="N21" s="138"/>
      <c r="O21" s="138"/>
    </row>
    <row r="22" spans="1:15" x14ac:dyDescent="0.2">
      <c r="A22" s="7" t="s">
        <v>8</v>
      </c>
      <c r="B22" s="10">
        <f t="shared" ref="B22:E22" si="1">SUM(B18:B21)</f>
        <v>992886094.47961617</v>
      </c>
      <c r="C22" s="10">
        <f t="shared" si="1"/>
        <v>1093804588.5526798</v>
      </c>
      <c r="D22" s="10">
        <f t="shared" si="1"/>
        <v>4601629892.4752274</v>
      </c>
      <c r="E22" s="10">
        <f t="shared" si="1"/>
        <v>5069346746.1062508</v>
      </c>
      <c r="F22" s="54"/>
      <c r="H22" s="129"/>
      <c r="I22" s="32"/>
      <c r="L22" s="138"/>
      <c r="M22" s="138"/>
      <c r="N22" s="138"/>
      <c r="O22" s="138"/>
    </row>
    <row r="23" spans="1:15" s="31" customFormat="1" x14ac:dyDescent="0.2">
      <c r="A23" s="1"/>
      <c r="B23" s="8"/>
      <c r="C23" s="8"/>
      <c r="D23" s="8"/>
      <c r="E23" s="8"/>
      <c r="F23" s="59"/>
      <c r="G23" s="59"/>
      <c r="H23" s="129"/>
      <c r="I23" s="32"/>
      <c r="L23" s="138"/>
      <c r="M23" s="138"/>
      <c r="N23" s="138"/>
      <c r="O23" s="138"/>
    </row>
    <row r="24" spans="1:15" ht="12" thickBot="1" x14ac:dyDescent="0.25">
      <c r="A24" s="7" t="s">
        <v>9</v>
      </c>
      <c r="B24" s="12">
        <f>+B16+B22</f>
        <v>2389881322.5239077</v>
      </c>
      <c r="C24" s="12">
        <f t="shared" ref="C24:E24" si="2">+C16+C22</f>
        <v>2560534776.8237715</v>
      </c>
      <c r="D24" s="12">
        <f t="shared" si="2"/>
        <v>11076143963.939301</v>
      </c>
      <c r="E24" s="12">
        <f t="shared" si="2"/>
        <v>11867054470.667452</v>
      </c>
      <c r="F24" s="54"/>
      <c r="H24" s="129"/>
      <c r="I24" s="32"/>
      <c r="L24" s="138"/>
      <c r="M24" s="138"/>
      <c r="N24" s="138"/>
      <c r="O24" s="138"/>
    </row>
    <row r="25" spans="1:15" ht="12" hidden="1" thickTop="1" x14ac:dyDescent="0.2">
      <c r="A25" s="1"/>
      <c r="B25" s="63">
        <v>0</v>
      </c>
      <c r="C25" s="63">
        <v>0</v>
      </c>
      <c r="D25" s="63">
        <v>0</v>
      </c>
      <c r="E25" s="63">
        <v>0</v>
      </c>
      <c r="F25" s="57"/>
      <c r="H25" s="129"/>
      <c r="I25" s="32"/>
      <c r="L25" s="138"/>
      <c r="M25" s="138"/>
      <c r="N25" s="138"/>
      <c r="O25" s="138"/>
    </row>
    <row r="26" spans="1:15" hidden="1" x14ac:dyDescent="0.2">
      <c r="A26" s="1"/>
      <c r="B26" s="8"/>
      <c r="C26" s="8"/>
      <c r="H26" s="129"/>
      <c r="I26" s="32"/>
      <c r="L26" s="138"/>
      <c r="M26" s="138"/>
      <c r="N26" s="138"/>
      <c r="O26" s="138"/>
    </row>
    <row r="27" spans="1:15" ht="12" thickTop="1" x14ac:dyDescent="0.2">
      <c r="A27" s="16" t="s">
        <v>89</v>
      </c>
      <c r="B27" s="9">
        <v>881102250.18999994</v>
      </c>
      <c r="C27" s="9">
        <v>881102250.18999994</v>
      </c>
      <c r="D27" s="9">
        <v>4083556488.7305737</v>
      </c>
      <c r="E27" s="9">
        <v>4083556488.7305737</v>
      </c>
      <c r="F27" s="41"/>
      <c r="H27" s="129"/>
      <c r="I27" s="32"/>
      <c r="L27" s="138"/>
      <c r="M27" s="138"/>
      <c r="N27" s="138"/>
      <c r="O27" s="138"/>
    </row>
    <row r="28" spans="1:15" x14ac:dyDescent="0.2">
      <c r="A28" s="1" t="s">
        <v>10</v>
      </c>
      <c r="B28" s="9">
        <v>74050517.840000004</v>
      </c>
      <c r="C28" s="9">
        <v>74050517.840000004</v>
      </c>
      <c r="D28" s="9">
        <v>343194529.981264</v>
      </c>
      <c r="E28" s="9">
        <v>343194529.981264</v>
      </c>
      <c r="F28" s="41"/>
      <c r="H28" s="129"/>
      <c r="I28" s="32"/>
      <c r="L28" s="138"/>
      <c r="M28" s="138"/>
      <c r="N28" s="138"/>
      <c r="O28" s="138"/>
    </row>
    <row r="29" spans="1:15" x14ac:dyDescent="0.2">
      <c r="A29" s="16" t="s">
        <v>90</v>
      </c>
      <c r="B29" s="9">
        <v>269752954.31021768</v>
      </c>
      <c r="C29" s="9">
        <v>311636330.42009014</v>
      </c>
      <c r="D29" s="9">
        <v>1250197042.0461347</v>
      </c>
      <c r="E29" s="9">
        <v>1444309736.9649496</v>
      </c>
      <c r="F29" s="41"/>
      <c r="H29" s="129"/>
      <c r="I29" s="32"/>
      <c r="L29" s="138"/>
      <c r="M29" s="138"/>
      <c r="N29" s="138"/>
      <c r="O29" s="138"/>
    </row>
    <row r="30" spans="1:15" x14ac:dyDescent="0.2">
      <c r="A30" s="1" t="s">
        <v>11</v>
      </c>
      <c r="B30" s="9">
        <v>-9293940.7006457672</v>
      </c>
      <c r="C30" s="9">
        <v>14810715.491621407</v>
      </c>
      <c r="D30" s="9">
        <v>-43073697.571212873</v>
      </c>
      <c r="E30" s="9">
        <v>68641742.017468572</v>
      </c>
      <c r="F30" s="41"/>
      <c r="H30" s="129"/>
      <c r="I30" s="32"/>
      <c r="L30" s="138"/>
      <c r="M30" s="138"/>
      <c r="N30" s="138"/>
      <c r="O30" s="138"/>
    </row>
    <row r="31" spans="1:15" x14ac:dyDescent="0.2">
      <c r="A31" s="16" t="s">
        <v>52</v>
      </c>
      <c r="B31" s="9">
        <v>1059285994.6215652</v>
      </c>
      <c r="C31" s="9">
        <v>1059285994.6215652</v>
      </c>
      <c r="D31" s="9">
        <v>4909366869.6731062</v>
      </c>
      <c r="E31" s="9">
        <v>4909366868.6731062</v>
      </c>
      <c r="F31" s="41"/>
      <c r="H31" s="129"/>
      <c r="I31" s="32"/>
      <c r="L31" s="138"/>
      <c r="M31" s="138"/>
      <c r="N31" s="138"/>
      <c r="O31" s="138"/>
    </row>
    <row r="32" spans="1:15" x14ac:dyDescent="0.2">
      <c r="A32" s="16" t="s">
        <v>53</v>
      </c>
      <c r="B32" s="9">
        <v>-596832659</v>
      </c>
      <c r="C32" s="9">
        <v>-596832659</v>
      </c>
      <c r="D32" s="9">
        <v>-2766080641.4014001</v>
      </c>
      <c r="E32" s="9">
        <v>-2766080641.4014001</v>
      </c>
      <c r="F32" s="41"/>
      <c r="H32" s="129"/>
      <c r="I32" s="32"/>
      <c r="L32" s="138"/>
      <c r="M32" s="138"/>
      <c r="N32" s="138"/>
      <c r="O32" s="138"/>
    </row>
    <row r="33" spans="1:18" x14ac:dyDescent="0.2">
      <c r="A33" s="16" t="s">
        <v>75</v>
      </c>
      <c r="B33" s="9">
        <v>-1248687736.5493731</v>
      </c>
      <c r="C33" s="9">
        <v>-1112612836.0237627</v>
      </c>
      <c r="D33" s="9">
        <v>-5787168183.8117247</v>
      </c>
      <c r="E33" s="9">
        <v>-5156515449.8357306</v>
      </c>
      <c r="F33" s="41"/>
      <c r="H33" s="129"/>
      <c r="I33" s="32"/>
      <c r="L33" s="138"/>
      <c r="M33" s="138"/>
      <c r="N33" s="138"/>
      <c r="O33" s="138"/>
    </row>
    <row r="34" spans="1:18" x14ac:dyDescent="0.2">
      <c r="A34" s="16" t="s">
        <v>91</v>
      </c>
      <c r="B34" s="9">
        <v>90624389.895293817</v>
      </c>
      <c r="C34" s="9">
        <v>-185855571.72846028</v>
      </c>
      <c r="D34" s="9">
        <v>420007797.40872872</v>
      </c>
      <c r="E34" s="9">
        <v>-861366232.73272204</v>
      </c>
      <c r="F34" s="41"/>
      <c r="H34" s="129"/>
      <c r="I34" s="32"/>
      <c r="L34" s="138"/>
      <c r="M34" s="138"/>
      <c r="N34" s="138"/>
      <c r="O34" s="138"/>
    </row>
    <row r="35" spans="1:18" ht="22.5" x14ac:dyDescent="0.2">
      <c r="A35" s="71" t="s">
        <v>54</v>
      </c>
      <c r="B35" s="42">
        <f>SUM(B27:B34)</f>
        <v>520001770.60705769</v>
      </c>
      <c r="C35" s="42">
        <f t="shared" ref="C35:E35" si="3">SUM(C27:C34)</f>
        <v>445584741.81105375</v>
      </c>
      <c r="D35" s="42">
        <f t="shared" si="3"/>
        <v>2410000205.0554714</v>
      </c>
      <c r="E35" s="42">
        <f t="shared" si="3"/>
        <v>2065107042.3975108</v>
      </c>
      <c r="F35" s="54"/>
      <c r="H35" s="130"/>
      <c r="I35" s="32"/>
      <c r="L35" s="138"/>
      <c r="M35" s="138"/>
      <c r="N35" s="138"/>
      <c r="O35" s="138"/>
    </row>
    <row r="36" spans="1:18" x14ac:dyDescent="0.2">
      <c r="A36" s="16" t="s">
        <v>55</v>
      </c>
      <c r="B36" s="9">
        <v>16782748.585671023</v>
      </c>
      <c r="C36" s="9">
        <v>16995744.003463451</v>
      </c>
      <c r="D36" s="9">
        <v>77781323.165150911</v>
      </c>
      <c r="E36" s="9">
        <v>78768473.158451706</v>
      </c>
      <c r="F36" s="41"/>
      <c r="H36" s="129"/>
      <c r="I36" s="32"/>
      <c r="L36" s="138"/>
      <c r="M36" s="138"/>
      <c r="N36" s="138"/>
      <c r="O36" s="138"/>
    </row>
    <row r="37" spans="1:18" ht="12" thickBot="1" x14ac:dyDescent="0.25">
      <c r="A37" s="7" t="s">
        <v>12</v>
      </c>
      <c r="B37" s="12">
        <f>+B35+B36</f>
        <v>536784519.1927287</v>
      </c>
      <c r="C37" s="12">
        <f t="shared" ref="C37:E37" si="4">+C35+C36</f>
        <v>462580485.8145172</v>
      </c>
      <c r="D37" s="12">
        <f t="shared" si="4"/>
        <v>2487781528.2206225</v>
      </c>
      <c r="E37" s="12">
        <f t="shared" si="4"/>
        <v>2143875515.5559626</v>
      </c>
      <c r="F37" s="54"/>
      <c r="H37" s="129"/>
      <c r="I37" s="32"/>
      <c r="L37" s="138"/>
      <c r="M37" s="138"/>
      <c r="N37" s="138"/>
      <c r="O37" s="138"/>
    </row>
    <row r="38" spans="1:18" ht="12" hidden="1" thickTop="1" x14ac:dyDescent="0.2">
      <c r="A38" s="1"/>
      <c r="B38" s="8"/>
      <c r="C38" s="8"/>
      <c r="H38" s="129"/>
      <c r="I38" s="32"/>
      <c r="L38" s="138"/>
      <c r="M38" s="138"/>
      <c r="N38" s="138"/>
      <c r="O38" s="138"/>
    </row>
    <row r="39" spans="1:18" hidden="1" x14ac:dyDescent="0.2">
      <c r="A39" s="1"/>
      <c r="B39" s="8"/>
      <c r="C39" s="8"/>
      <c r="H39" s="129"/>
      <c r="I39" s="32"/>
      <c r="L39" s="138"/>
      <c r="M39" s="138"/>
      <c r="N39" s="138"/>
      <c r="O39" s="138"/>
    </row>
    <row r="40" spans="1:18" hidden="1" x14ac:dyDescent="0.2">
      <c r="A40" s="44" t="s">
        <v>13</v>
      </c>
      <c r="B40" s="43"/>
      <c r="C40" s="43"/>
      <c r="D40" s="45"/>
      <c r="E40" s="45"/>
      <c r="F40" s="58"/>
      <c r="H40" s="131"/>
      <c r="I40" s="32"/>
      <c r="L40" s="138"/>
      <c r="M40" s="138"/>
      <c r="N40" s="138"/>
      <c r="O40" s="138"/>
    </row>
    <row r="41" spans="1:18" ht="12" thickTop="1" x14ac:dyDescent="0.2">
      <c r="A41" s="16" t="s">
        <v>94</v>
      </c>
      <c r="B41" s="8">
        <v>0</v>
      </c>
      <c r="C41" s="8">
        <v>191729051.83000001</v>
      </c>
      <c r="D41" s="8">
        <v>0</v>
      </c>
      <c r="E41" s="8">
        <v>888587463.61131799</v>
      </c>
      <c r="F41" s="57"/>
      <c r="H41" s="129"/>
      <c r="I41" s="32"/>
      <c r="L41" s="138"/>
      <c r="M41" s="138"/>
      <c r="N41" s="138"/>
      <c r="O41" s="138"/>
    </row>
    <row r="42" spans="1:18" x14ac:dyDescent="0.2">
      <c r="A42" s="1" t="s">
        <v>14</v>
      </c>
      <c r="B42" s="9">
        <v>112394467.90038803</v>
      </c>
      <c r="C42" s="9">
        <v>84606212.740388021</v>
      </c>
      <c r="D42" s="9">
        <v>520903400.93113834</v>
      </c>
      <c r="E42" s="9">
        <v>392115953.56660229</v>
      </c>
      <c r="F42" s="41"/>
      <c r="H42" s="129"/>
      <c r="I42" s="32"/>
      <c r="L42" s="138"/>
      <c r="M42" s="138"/>
      <c r="N42" s="138"/>
      <c r="O42" s="138"/>
    </row>
    <row r="43" spans="1:18" s="31" customFormat="1" x14ac:dyDescent="0.2">
      <c r="A43" s="16" t="s">
        <v>95</v>
      </c>
      <c r="B43" s="9">
        <v>120283737.08189087</v>
      </c>
      <c r="C43" s="9">
        <v>108237080.71855538</v>
      </c>
      <c r="D43" s="9">
        <v>557467007.87973142</v>
      </c>
      <c r="E43" s="9">
        <v>501635574.2982167</v>
      </c>
      <c r="F43" s="41"/>
      <c r="G43" s="59"/>
      <c r="H43" s="129"/>
      <c r="I43" s="32"/>
      <c r="L43" s="138"/>
      <c r="M43" s="138"/>
      <c r="N43" s="138"/>
      <c r="O43" s="138"/>
      <c r="P43" s="30"/>
      <c r="Q43" s="30"/>
      <c r="R43" s="30"/>
    </row>
    <row r="44" spans="1:18" x14ac:dyDescent="0.2">
      <c r="A44" s="16" t="s">
        <v>96</v>
      </c>
      <c r="B44" s="9">
        <v>56950486.584545769</v>
      </c>
      <c r="C44" s="9">
        <v>72659145.679440409</v>
      </c>
      <c r="D44" s="9">
        <v>263942725.1247358</v>
      </c>
      <c r="E44" s="9">
        <v>336746076.56593448</v>
      </c>
      <c r="F44" s="41"/>
      <c r="H44" s="129"/>
      <c r="I44" s="32"/>
      <c r="L44" s="138"/>
      <c r="M44" s="138"/>
      <c r="N44" s="138"/>
      <c r="O44" s="138"/>
    </row>
    <row r="45" spans="1:18" x14ac:dyDescent="0.2">
      <c r="A45" s="16" t="s">
        <v>56</v>
      </c>
      <c r="B45" s="9">
        <v>165353.35</v>
      </c>
      <c r="C45" s="9">
        <v>173749.44</v>
      </c>
      <c r="D45" s="9">
        <v>766346.63590999995</v>
      </c>
      <c r="E45" s="9">
        <v>805259.15462399996</v>
      </c>
      <c r="F45" s="41"/>
      <c r="H45" s="129"/>
      <c r="I45" s="32"/>
      <c r="L45" s="138"/>
      <c r="M45" s="138"/>
      <c r="N45" s="138"/>
      <c r="O45" s="138"/>
    </row>
    <row r="46" spans="1:18" x14ac:dyDescent="0.2">
      <c r="A46" s="7" t="s">
        <v>15</v>
      </c>
      <c r="B46" s="10">
        <f>SUM(B41:B45)</f>
        <v>289794044.9168247</v>
      </c>
      <c r="C46" s="10">
        <f t="shared" ref="C46" si="5">SUM(C41:C45)</f>
        <v>457405240.40838379</v>
      </c>
      <c r="D46" s="10">
        <f>SUM(D41:D45)+1</f>
        <v>1343079481.5715156</v>
      </c>
      <c r="E46" s="10">
        <f>SUM(E41:E45)-1</f>
        <v>2119890326.1966956</v>
      </c>
      <c r="F46" s="54"/>
      <c r="H46" s="129"/>
      <c r="I46" s="32"/>
      <c r="L46" s="138"/>
      <c r="M46" s="138"/>
      <c r="N46" s="138"/>
      <c r="O46" s="138"/>
    </row>
    <row r="47" spans="1:18" hidden="1" x14ac:dyDescent="0.2">
      <c r="A47" s="1"/>
      <c r="B47" s="8"/>
      <c r="C47" s="8"/>
      <c r="D47" s="8"/>
      <c r="E47" s="8"/>
      <c r="F47" s="57"/>
      <c r="H47" s="129"/>
      <c r="I47" s="32"/>
      <c r="L47" s="138"/>
      <c r="M47" s="138"/>
      <c r="N47" s="138"/>
      <c r="O47" s="138"/>
    </row>
    <row r="48" spans="1:18" x14ac:dyDescent="0.2">
      <c r="A48" s="1" t="s">
        <v>16</v>
      </c>
      <c r="B48" s="9">
        <v>1295310569.3989851</v>
      </c>
      <c r="C48" s="9">
        <v>1543053292.5269141</v>
      </c>
      <c r="D48" s="9">
        <v>6003246356.0065365</v>
      </c>
      <c r="E48" s="9">
        <v>7151434788.9852352</v>
      </c>
      <c r="F48" s="41"/>
      <c r="H48" s="129"/>
      <c r="I48" s="32"/>
      <c r="L48" s="138"/>
      <c r="M48" s="138"/>
      <c r="N48" s="138"/>
      <c r="O48" s="138"/>
    </row>
    <row r="49" spans="1:18" s="31" customFormat="1" x14ac:dyDescent="0.2">
      <c r="A49" s="1" t="s">
        <v>17</v>
      </c>
      <c r="B49" s="9">
        <v>41914152.820000008</v>
      </c>
      <c r="C49" s="9">
        <v>44880251.790000014</v>
      </c>
      <c r="D49" s="9">
        <v>194255331.65957204</v>
      </c>
      <c r="E49" s="9">
        <v>208002014.94593406</v>
      </c>
      <c r="F49" s="41"/>
      <c r="G49" s="59"/>
      <c r="H49" s="129"/>
      <c r="I49" s="32"/>
      <c r="L49" s="138"/>
      <c r="M49" s="138"/>
      <c r="N49" s="138"/>
      <c r="O49" s="138"/>
      <c r="P49" s="30"/>
      <c r="Q49" s="30"/>
      <c r="R49" s="30"/>
    </row>
    <row r="50" spans="1:18" x14ac:dyDescent="0.2">
      <c r="A50" s="1" t="s">
        <v>95</v>
      </c>
      <c r="B50" s="9">
        <v>4723010.8854035111</v>
      </c>
      <c r="C50" s="9">
        <v>3679908.1184996399</v>
      </c>
      <c r="D50" s="9">
        <v>21889266.24949111</v>
      </c>
      <c r="E50" s="9">
        <v>17054902.165998429</v>
      </c>
      <c r="F50" s="41"/>
      <c r="H50" s="129"/>
      <c r="I50" s="32"/>
      <c r="L50" s="138"/>
      <c r="M50" s="138"/>
      <c r="N50" s="138"/>
      <c r="O50" s="138"/>
    </row>
    <row r="51" spans="1:18" x14ac:dyDescent="0.2">
      <c r="A51" s="1" t="s">
        <v>6</v>
      </c>
      <c r="B51" s="9">
        <v>4592618.7300000004</v>
      </c>
      <c r="C51" s="9">
        <v>3478830.26</v>
      </c>
      <c r="D51" s="9">
        <v>21284950.766058002</v>
      </c>
      <c r="E51" s="9">
        <v>16122986.722995998</v>
      </c>
      <c r="F51" s="41"/>
      <c r="H51" s="129"/>
      <c r="I51" s="32"/>
      <c r="L51" s="138"/>
      <c r="M51" s="138"/>
      <c r="N51" s="138"/>
      <c r="O51" s="138"/>
    </row>
    <row r="52" spans="1:18" hidden="1" x14ac:dyDescent="0.2">
      <c r="A52" s="1" t="s">
        <v>97</v>
      </c>
      <c r="B52" s="9">
        <v>0</v>
      </c>
      <c r="C52" s="9">
        <v>0</v>
      </c>
      <c r="D52" s="9">
        <v>0</v>
      </c>
      <c r="E52" s="9">
        <v>0</v>
      </c>
      <c r="F52" s="41"/>
      <c r="H52" s="129"/>
      <c r="I52" s="32"/>
      <c r="L52" s="138"/>
      <c r="M52" s="138"/>
      <c r="N52" s="138"/>
      <c r="O52" s="138"/>
    </row>
    <row r="53" spans="1:18" x14ac:dyDescent="0.2">
      <c r="A53" s="1" t="s">
        <v>98</v>
      </c>
      <c r="B53" s="9">
        <v>86210917.770000011</v>
      </c>
      <c r="C53" s="9">
        <v>42421794.300000004</v>
      </c>
      <c r="D53" s="9">
        <v>399553119.49684203</v>
      </c>
      <c r="E53" s="9">
        <v>196608046.86278</v>
      </c>
      <c r="F53" s="41"/>
      <c r="H53" s="129"/>
      <c r="I53" s="32"/>
      <c r="L53" s="138"/>
      <c r="M53" s="138"/>
      <c r="N53" s="138"/>
      <c r="O53" s="138"/>
    </row>
    <row r="54" spans="1:18" x14ac:dyDescent="0.2">
      <c r="A54" s="16" t="s">
        <v>57</v>
      </c>
      <c r="B54" s="9">
        <v>5622478.3699999992</v>
      </c>
      <c r="C54" s="9">
        <v>3034973.6399999997</v>
      </c>
      <c r="D54" s="9">
        <v>26057938.253601994</v>
      </c>
      <c r="E54" s="9">
        <v>14065888.831943998</v>
      </c>
      <c r="F54" s="41"/>
      <c r="H54" s="129"/>
      <c r="I54" s="32"/>
      <c r="L54" s="138"/>
      <c r="M54" s="138"/>
      <c r="N54" s="138"/>
      <c r="O54" s="138"/>
    </row>
    <row r="55" spans="1:18" x14ac:dyDescent="0.2">
      <c r="A55" s="16" t="s">
        <v>145</v>
      </c>
      <c r="B55" s="9">
        <v>124929010.55570726</v>
      </c>
      <c r="C55" s="9">
        <v>0</v>
      </c>
      <c r="D55" s="9">
        <v>578995992.32148087</v>
      </c>
      <c r="E55" s="9">
        <v>0</v>
      </c>
      <c r="F55" s="41"/>
      <c r="H55" s="129"/>
      <c r="I55" s="32"/>
      <c r="L55" s="138"/>
      <c r="M55" s="138"/>
      <c r="N55" s="138"/>
      <c r="O55" s="138"/>
    </row>
    <row r="56" spans="1:18" x14ac:dyDescent="0.2">
      <c r="A56" s="7" t="s">
        <v>18</v>
      </c>
      <c r="B56" s="10">
        <f>SUM(B48:B55)</f>
        <v>1563302758.5300956</v>
      </c>
      <c r="C56" s="10">
        <f t="shared" ref="C56:E56" si="6">SUM(C48:C55)</f>
        <v>1640549050.6354139</v>
      </c>
      <c r="D56" s="10">
        <f t="shared" si="6"/>
        <v>7245282954.753582</v>
      </c>
      <c r="E56" s="10">
        <f t="shared" si="6"/>
        <v>7603288628.5148878</v>
      </c>
      <c r="F56" s="54"/>
      <c r="H56" s="129"/>
      <c r="I56" s="32"/>
      <c r="L56" s="138"/>
      <c r="M56" s="138"/>
      <c r="N56" s="138"/>
      <c r="O56" s="138"/>
    </row>
    <row r="57" spans="1:18" x14ac:dyDescent="0.2">
      <c r="A57" s="1"/>
      <c r="B57" s="8"/>
      <c r="C57" s="8"/>
      <c r="D57" s="8"/>
      <c r="E57" s="8"/>
      <c r="F57" s="57"/>
      <c r="H57" s="53"/>
      <c r="I57" s="32"/>
      <c r="L57" s="138"/>
      <c r="M57" s="138"/>
      <c r="N57" s="138"/>
      <c r="O57" s="138"/>
    </row>
    <row r="58" spans="1:18" ht="12" thickBot="1" x14ac:dyDescent="0.25">
      <c r="A58" s="7" t="s">
        <v>19</v>
      </c>
      <c r="B58" s="12">
        <v>2389881322.5098157</v>
      </c>
      <c r="C58" s="12">
        <v>2560534776.7284818</v>
      </c>
      <c r="D58" s="12">
        <v>11076143963.943996</v>
      </c>
      <c r="E58" s="12">
        <v>11867054470.665821</v>
      </c>
      <c r="F58" s="54"/>
      <c r="G58" s="54"/>
      <c r="H58" s="129"/>
      <c r="I58" s="32"/>
      <c r="L58" s="138"/>
      <c r="M58" s="138"/>
      <c r="N58" s="138"/>
      <c r="O58" s="138"/>
    </row>
    <row r="59" spans="1:18" ht="12" hidden="1" thickTop="1" x14ac:dyDescent="0.2">
      <c r="B59" s="124"/>
      <c r="C59" s="124"/>
      <c r="D59" s="124"/>
      <c r="E59" s="124"/>
      <c r="F59" s="60"/>
    </row>
    <row r="60" spans="1:18" hidden="1" x14ac:dyDescent="0.2">
      <c r="B60" s="124"/>
      <c r="C60" s="124"/>
      <c r="D60" s="124"/>
      <c r="E60" s="124"/>
    </row>
    <row r="61" spans="1:18" ht="12" thickTop="1" x14ac:dyDescent="0.2">
      <c r="A61" s="16" t="s">
        <v>144</v>
      </c>
      <c r="B61" s="9"/>
      <c r="C61" s="9"/>
      <c r="D61" s="9"/>
      <c r="E61" s="9"/>
      <c r="F61" s="41"/>
      <c r="H61" s="129"/>
      <c r="I61" s="32"/>
      <c r="L61" s="138"/>
      <c r="M61" s="138"/>
      <c r="N61" s="138"/>
      <c r="O61" s="138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zoomScale="90" zoomScaleNormal="90" workbookViewId="0">
      <selection activeCell="A54" sqref="A54"/>
    </sheetView>
  </sheetViews>
  <sheetFormatPr defaultColWidth="9" defaultRowHeight="11.25" x14ac:dyDescent="0.2"/>
  <cols>
    <col min="1" max="1" width="61.7109375" style="32" customWidth="1"/>
    <col min="2" max="2" width="19.85546875" style="32" customWidth="1"/>
    <col min="3" max="3" width="18.28515625" style="32" customWidth="1"/>
    <col min="4" max="4" width="18.140625" style="30" customWidth="1"/>
    <col min="5" max="5" width="19" style="30" customWidth="1"/>
    <col min="6" max="6" width="3" style="30" customWidth="1"/>
    <col min="7" max="7" width="58.140625" style="50" bestFit="1" customWidth="1"/>
    <col min="8" max="8" width="9" style="51"/>
    <col min="9" max="12" width="9" style="30"/>
    <col min="13" max="13" width="10.42578125" style="30" bestFit="1" customWidth="1"/>
    <col min="14" max="16" width="4.5703125" style="30" bestFit="1" customWidth="1"/>
    <col min="17" max="16384" width="9" style="30"/>
  </cols>
  <sheetData>
    <row r="1" spans="1:13" x14ac:dyDescent="0.2">
      <c r="A1" s="73" t="s">
        <v>0</v>
      </c>
    </row>
    <row r="2" spans="1:13" x14ac:dyDescent="0.2">
      <c r="A2" s="37" t="s">
        <v>123</v>
      </c>
      <c r="B2" s="30"/>
      <c r="C2" s="30"/>
      <c r="G2" s="75"/>
      <c r="H2" s="30"/>
    </row>
    <row r="3" spans="1:13" x14ac:dyDescent="0.2">
      <c r="A3" s="64" t="s">
        <v>103</v>
      </c>
    </row>
    <row r="4" spans="1:13" x14ac:dyDescent="0.2">
      <c r="A4" s="13"/>
      <c r="B4" s="17"/>
      <c r="C4" s="17"/>
    </row>
    <row r="5" spans="1:13" ht="27" x14ac:dyDescent="0.35">
      <c r="A5" s="14"/>
      <c r="B5" s="18" t="s">
        <v>130</v>
      </c>
      <c r="C5" s="18" t="s">
        <v>131</v>
      </c>
      <c r="D5" s="18" t="s">
        <v>130</v>
      </c>
      <c r="E5" s="18" t="s">
        <v>131</v>
      </c>
    </row>
    <row r="6" spans="1:13" x14ac:dyDescent="0.2">
      <c r="A6" s="14"/>
      <c r="B6" s="38" t="s">
        <v>117</v>
      </c>
      <c r="C6" s="136" t="s">
        <v>35</v>
      </c>
      <c r="D6" s="38" t="s">
        <v>117</v>
      </c>
      <c r="E6" s="136" t="s">
        <v>35</v>
      </c>
    </row>
    <row r="7" spans="1:13" x14ac:dyDescent="0.2">
      <c r="A7" s="14"/>
      <c r="B7" s="49" t="s">
        <v>49</v>
      </c>
      <c r="C7" s="49" t="s">
        <v>49</v>
      </c>
      <c r="D7" s="49" t="s">
        <v>50</v>
      </c>
      <c r="E7" s="49" t="s">
        <v>50</v>
      </c>
    </row>
    <row r="8" spans="1:13" x14ac:dyDescent="0.2">
      <c r="A8" s="14"/>
      <c r="B8" s="49"/>
      <c r="C8" s="49"/>
      <c r="D8" s="152" t="s">
        <v>51</v>
      </c>
      <c r="E8" s="152"/>
    </row>
    <row r="9" spans="1:13" x14ac:dyDescent="0.2">
      <c r="A9" s="16" t="s">
        <v>83</v>
      </c>
      <c r="B9" s="39">
        <v>5361328254.4099989</v>
      </c>
      <c r="C9" s="39">
        <v>3348256153.2299995</v>
      </c>
      <c r="D9" s="39">
        <v>24847611927.88858</v>
      </c>
      <c r="E9" s="39">
        <v>15517827967.759756</v>
      </c>
      <c r="G9" s="132"/>
      <c r="H9" s="32"/>
      <c r="J9" s="138"/>
      <c r="K9" s="138"/>
      <c r="L9" s="138"/>
      <c r="M9" s="138"/>
    </row>
    <row r="10" spans="1:13" x14ac:dyDescent="0.2">
      <c r="A10" s="16" t="s">
        <v>84</v>
      </c>
      <c r="B10" s="39">
        <v>-4810274622.2280254</v>
      </c>
      <c r="C10" s="39">
        <v>-3141182173.5386276</v>
      </c>
      <c r="D10" s="39">
        <v>-22293698764.178005</v>
      </c>
      <c r="E10" s="39">
        <v>-14558122902.482122</v>
      </c>
      <c r="G10" s="132"/>
      <c r="H10" s="32"/>
      <c r="J10" s="138"/>
      <c r="K10" s="138"/>
      <c r="L10" s="138"/>
      <c r="M10" s="138"/>
    </row>
    <row r="11" spans="1:13" hidden="1" x14ac:dyDescent="0.2">
      <c r="A11" s="15"/>
      <c r="B11" s="39"/>
      <c r="C11" s="39"/>
      <c r="D11" s="39"/>
      <c r="E11" s="39"/>
      <c r="G11" s="132"/>
      <c r="H11" s="32"/>
      <c r="J11" s="138"/>
      <c r="K11" s="138"/>
      <c r="L11" s="138"/>
      <c r="M11" s="138"/>
    </row>
    <row r="12" spans="1:13" x14ac:dyDescent="0.2">
      <c r="A12" s="33" t="s">
        <v>120</v>
      </c>
      <c r="B12" s="40">
        <f>+B9+B10</f>
        <v>551053632.18197346</v>
      </c>
      <c r="C12" s="40">
        <f t="shared" ref="C12:E12" si="0">+C9+C10</f>
        <v>207073979.69137192</v>
      </c>
      <c r="D12" s="40">
        <f t="shared" si="0"/>
        <v>2553913163.7105751</v>
      </c>
      <c r="E12" s="40">
        <f t="shared" si="0"/>
        <v>959705065.27763367</v>
      </c>
      <c r="G12" s="132"/>
      <c r="H12" s="32"/>
      <c r="J12" s="138"/>
      <c r="K12" s="138"/>
      <c r="L12" s="138"/>
      <c r="M12" s="138"/>
    </row>
    <row r="13" spans="1:13" hidden="1" x14ac:dyDescent="0.2">
      <c r="A13" s="15"/>
      <c r="B13" s="39"/>
      <c r="C13" s="39"/>
      <c r="D13" s="39"/>
      <c r="E13" s="39"/>
      <c r="G13" s="132"/>
      <c r="H13" s="32"/>
      <c r="J13" s="138"/>
      <c r="K13" s="138"/>
      <c r="L13" s="138"/>
      <c r="M13" s="138"/>
    </row>
    <row r="14" spans="1:13" x14ac:dyDescent="0.2">
      <c r="A14" s="66" t="s">
        <v>85</v>
      </c>
      <c r="B14" s="39">
        <v>-244381904.41706461</v>
      </c>
      <c r="C14" s="39">
        <v>-233309032.26676607</v>
      </c>
      <c r="D14" s="39">
        <v>-1132612374.2113276</v>
      </c>
      <c r="E14" s="39">
        <v>-1081294040.9435539</v>
      </c>
      <c r="G14" s="132"/>
      <c r="H14" s="32"/>
      <c r="J14" s="138"/>
      <c r="K14" s="138"/>
      <c r="L14" s="138"/>
      <c r="M14" s="138"/>
    </row>
    <row r="15" spans="1:13" x14ac:dyDescent="0.2">
      <c r="A15" s="66" t="s">
        <v>21</v>
      </c>
      <c r="B15" s="39">
        <v>231511854.72935116</v>
      </c>
      <c r="C15" s="39">
        <v>23918588.648485094</v>
      </c>
      <c r="D15" s="39">
        <v>1072964841.9286509</v>
      </c>
      <c r="E15" s="39">
        <v>110853090.95026901</v>
      </c>
      <c r="G15" s="132"/>
      <c r="H15" s="32"/>
      <c r="J15" s="138"/>
      <c r="K15" s="138"/>
      <c r="L15" s="138"/>
      <c r="M15" s="138"/>
    </row>
    <row r="16" spans="1:13" x14ac:dyDescent="0.2">
      <c r="A16" s="66" t="s">
        <v>20</v>
      </c>
      <c r="B16" s="39">
        <v>-273868094.61317825</v>
      </c>
      <c r="C16" s="39">
        <v>-104216986.53441261</v>
      </c>
      <c r="D16" s="39">
        <v>-1269269071.2942359</v>
      </c>
      <c r="E16" s="39">
        <v>-483004045.79238868</v>
      </c>
      <c r="G16" s="132"/>
      <c r="H16" s="32"/>
      <c r="J16" s="138"/>
      <c r="K16" s="138"/>
      <c r="L16" s="138"/>
      <c r="M16" s="138"/>
    </row>
    <row r="17" spans="1:13" hidden="1" x14ac:dyDescent="0.2">
      <c r="A17" s="15"/>
      <c r="B17" s="39"/>
      <c r="C17" s="39"/>
      <c r="D17" s="39"/>
      <c r="E17" s="39"/>
      <c r="G17" s="128"/>
      <c r="H17" s="32"/>
      <c r="J17" s="138"/>
      <c r="K17" s="138"/>
      <c r="L17" s="138"/>
      <c r="M17" s="138"/>
    </row>
    <row r="18" spans="1:13" x14ac:dyDescent="0.2">
      <c r="A18" s="33" t="s">
        <v>99</v>
      </c>
      <c r="B18" s="40">
        <f>SUM(B12:B16)</f>
        <v>264315487.88108182</v>
      </c>
      <c r="C18" s="40">
        <f t="shared" ref="C18:E18" si="1">SUM(C12:C16)</f>
        <v>-106533450.46132167</v>
      </c>
      <c r="D18" s="40">
        <f t="shared" si="1"/>
        <v>1224996560.1336625</v>
      </c>
      <c r="E18" s="40">
        <f t="shared" si="1"/>
        <v>-493739930.50803995</v>
      </c>
      <c r="G18" s="132"/>
      <c r="H18" s="32"/>
      <c r="J18" s="138"/>
      <c r="K18" s="138"/>
      <c r="L18" s="138"/>
      <c r="M18" s="138"/>
    </row>
    <row r="19" spans="1:13" hidden="1" x14ac:dyDescent="0.2">
      <c r="A19" s="15"/>
      <c r="B19" s="39"/>
      <c r="C19" s="39"/>
      <c r="D19" s="39"/>
      <c r="E19" s="39"/>
      <c r="G19" s="132"/>
      <c r="H19" s="32"/>
      <c r="J19" s="138"/>
      <c r="K19" s="138"/>
      <c r="L19" s="138"/>
      <c r="M19" s="138"/>
    </row>
    <row r="20" spans="1:13" hidden="1" x14ac:dyDescent="0.2">
      <c r="A20" s="15"/>
      <c r="B20" s="39"/>
      <c r="C20" s="39"/>
      <c r="D20" s="39"/>
      <c r="E20" s="39"/>
      <c r="G20" s="132"/>
      <c r="H20" s="32"/>
      <c r="J20" s="138"/>
      <c r="K20" s="138"/>
      <c r="L20" s="138"/>
      <c r="M20" s="138"/>
    </row>
    <row r="21" spans="1:13" x14ac:dyDescent="0.2">
      <c r="A21" s="15" t="s">
        <v>22</v>
      </c>
      <c r="B21" s="39">
        <v>-118440141.11388178</v>
      </c>
      <c r="C21" s="39">
        <v>-71830429.795719296</v>
      </c>
      <c r="D21" s="39">
        <v>-548922678.00639653</v>
      </c>
      <c r="E21" s="39">
        <v>-332905307.93124062</v>
      </c>
      <c r="G21" s="132"/>
      <c r="H21" s="32"/>
      <c r="J21" s="138"/>
      <c r="K21" s="138"/>
      <c r="L21" s="138"/>
      <c r="M21" s="138"/>
    </row>
    <row r="22" spans="1:13" x14ac:dyDescent="0.2">
      <c r="A22" s="15" t="s">
        <v>23</v>
      </c>
      <c r="B22" s="39">
        <v>53908706.070000008</v>
      </c>
      <c r="C22" s="39">
        <v>19778380.489999998</v>
      </c>
      <c r="D22" s="39">
        <v>249845289.15202203</v>
      </c>
      <c r="E22" s="39">
        <v>91664882.218953982</v>
      </c>
      <c r="G22" s="132"/>
      <c r="H22" s="32"/>
      <c r="J22" s="138"/>
      <c r="K22" s="138"/>
      <c r="L22" s="138"/>
      <c r="M22" s="138"/>
    </row>
    <row r="23" spans="1:13" x14ac:dyDescent="0.2">
      <c r="A23" s="16" t="s">
        <v>100</v>
      </c>
      <c r="B23" s="39">
        <v>15623655.453881979</v>
      </c>
      <c r="C23" s="39">
        <v>6082693.753810674</v>
      </c>
      <c r="D23" s="39">
        <v>72409393.566561416</v>
      </c>
      <c r="E23" s="39">
        <v>28190851.471410949</v>
      </c>
      <c r="G23" s="132"/>
      <c r="H23" s="32"/>
      <c r="J23" s="138"/>
      <c r="K23" s="138"/>
      <c r="L23" s="138"/>
      <c r="M23" s="138"/>
    </row>
    <row r="24" spans="1:13" hidden="1" x14ac:dyDescent="0.2">
      <c r="A24" s="15"/>
      <c r="B24" s="39"/>
      <c r="C24" s="39"/>
      <c r="D24" s="39"/>
      <c r="E24" s="39"/>
      <c r="G24" s="132"/>
      <c r="H24" s="32"/>
      <c r="J24" s="138"/>
      <c r="K24" s="138"/>
      <c r="L24" s="138"/>
      <c r="M24" s="138"/>
    </row>
    <row r="25" spans="1:13" x14ac:dyDescent="0.2">
      <c r="A25" s="33" t="s">
        <v>101</v>
      </c>
      <c r="B25" s="40">
        <f>SUM(B18:B24)</f>
        <v>215407708.29108202</v>
      </c>
      <c r="C25" s="40">
        <f t="shared" ref="C25:E25" si="2">SUM(C18:C24)</f>
        <v>-152502806.01323029</v>
      </c>
      <c r="D25" s="40">
        <f t="shared" si="2"/>
        <v>998328564.84584939</v>
      </c>
      <c r="E25" s="40">
        <f t="shared" si="2"/>
        <v>-706789504.74891555</v>
      </c>
      <c r="G25" s="132"/>
      <c r="H25" s="32"/>
      <c r="J25" s="138"/>
      <c r="K25" s="138"/>
      <c r="L25" s="138"/>
      <c r="M25" s="138"/>
    </row>
    <row r="26" spans="1:13" hidden="1" x14ac:dyDescent="0.2">
      <c r="A26" s="15"/>
      <c r="B26" s="39"/>
      <c r="C26" s="39"/>
      <c r="D26" s="39"/>
      <c r="E26" s="39"/>
      <c r="G26" s="132"/>
      <c r="H26" s="32"/>
      <c r="J26" s="138"/>
      <c r="K26" s="138"/>
      <c r="L26" s="138"/>
      <c r="M26" s="138"/>
    </row>
    <row r="27" spans="1:13" x14ac:dyDescent="0.2">
      <c r="A27" s="16" t="s">
        <v>86</v>
      </c>
      <c r="B27" s="39">
        <v>-134915.43992784095</v>
      </c>
      <c r="C27" s="39">
        <v>-34281089.038788684</v>
      </c>
      <c r="D27" s="39">
        <v>-625279.09788957168</v>
      </c>
      <c r="E27" s="39">
        <v>-158879135.25917003</v>
      </c>
      <c r="G27" s="132"/>
      <c r="H27" s="32"/>
      <c r="J27" s="138"/>
      <c r="K27" s="138"/>
      <c r="L27" s="138"/>
      <c r="M27" s="138"/>
    </row>
    <row r="28" spans="1:13" x14ac:dyDescent="0.2">
      <c r="A28" s="16" t="s">
        <v>143</v>
      </c>
      <c r="B28" s="39">
        <v>-124929010.55570726</v>
      </c>
      <c r="C28" s="39">
        <v>0</v>
      </c>
      <c r="D28" s="39">
        <v>-578995992.32148087</v>
      </c>
      <c r="E28" s="39">
        <v>0</v>
      </c>
      <c r="G28" s="132"/>
      <c r="H28" s="32"/>
      <c r="J28" s="138"/>
      <c r="K28" s="138"/>
      <c r="L28" s="138"/>
      <c r="M28" s="138"/>
    </row>
    <row r="29" spans="1:13" x14ac:dyDescent="0.2">
      <c r="A29" s="151" t="s">
        <v>133</v>
      </c>
      <c r="B29" s="40">
        <f>+B25+B27+B28</f>
        <v>90343782.295446917</v>
      </c>
      <c r="C29" s="40">
        <f t="shared" ref="C29:E29" si="3">+C25+C27+C28</f>
        <v>-186783895.05201897</v>
      </c>
      <c r="D29" s="40">
        <f t="shared" si="3"/>
        <v>418707293.42647898</v>
      </c>
      <c r="E29" s="40">
        <f t="shared" si="3"/>
        <v>-865668640.00808561</v>
      </c>
      <c r="G29" s="132"/>
      <c r="H29" s="32"/>
      <c r="J29" s="138"/>
      <c r="K29" s="138"/>
      <c r="L29" s="138"/>
      <c r="M29" s="138"/>
    </row>
    <row r="30" spans="1:13" x14ac:dyDescent="0.2">
      <c r="A30" s="15" t="s">
        <v>58</v>
      </c>
      <c r="B30" s="46"/>
      <c r="C30" s="46"/>
      <c r="D30" s="46"/>
      <c r="E30" s="46"/>
      <c r="G30" s="132"/>
      <c r="H30" s="32"/>
      <c r="J30" s="138"/>
      <c r="K30" s="138"/>
      <c r="L30" s="138"/>
      <c r="M30" s="138"/>
    </row>
    <row r="31" spans="1:13" ht="12.75" customHeight="1" x14ac:dyDescent="0.2">
      <c r="A31" s="15" t="s">
        <v>59</v>
      </c>
      <c r="B31" s="46">
        <v>90624389.895293579</v>
      </c>
      <c r="C31" s="46">
        <v>-185855571.72846055</v>
      </c>
      <c r="D31" s="46">
        <v>420007797.40872759</v>
      </c>
      <c r="E31" s="46">
        <v>-861366232.73272324</v>
      </c>
      <c r="G31" s="132"/>
      <c r="H31" s="32"/>
      <c r="J31" s="138"/>
      <c r="K31" s="138"/>
      <c r="L31" s="138"/>
      <c r="M31" s="138"/>
    </row>
    <row r="32" spans="1:13" x14ac:dyDescent="0.2">
      <c r="A32" s="15" t="s">
        <v>55</v>
      </c>
      <c r="B32" s="9">
        <v>-280607.59984684107</v>
      </c>
      <c r="C32" s="9">
        <v>-928323.3235583629</v>
      </c>
      <c r="D32" s="9">
        <v>-1300503.9822501696</v>
      </c>
      <c r="E32" s="9">
        <v>-4302407.2753635887</v>
      </c>
      <c r="G32" s="132"/>
      <c r="H32" s="32"/>
      <c r="J32" s="138"/>
      <c r="K32" s="138"/>
      <c r="L32" s="138"/>
      <c r="M32" s="138"/>
    </row>
    <row r="33" spans="1:13" hidden="1" x14ac:dyDescent="0.2">
      <c r="A33" s="15"/>
      <c r="B33" s="9"/>
      <c r="C33" s="9"/>
      <c r="D33" s="9"/>
      <c r="E33" s="9"/>
      <c r="G33" s="132"/>
      <c r="H33" s="32"/>
      <c r="J33" s="138"/>
      <c r="K33" s="138"/>
      <c r="L33" s="138"/>
      <c r="M33" s="138"/>
    </row>
    <row r="34" spans="1:13" x14ac:dyDescent="0.2">
      <c r="A34" s="67" t="s">
        <v>87</v>
      </c>
      <c r="B34" s="47"/>
      <c r="C34" s="47"/>
      <c r="D34" s="72"/>
      <c r="E34" s="72"/>
      <c r="G34" s="132"/>
      <c r="H34" s="32"/>
      <c r="J34" s="138"/>
      <c r="K34" s="138"/>
      <c r="L34" s="138"/>
      <c r="M34" s="138"/>
    </row>
    <row r="35" spans="1:13" x14ac:dyDescent="0.2">
      <c r="A35" s="66" t="s">
        <v>102</v>
      </c>
      <c r="B35" s="125">
        <v>0.3412164912995771</v>
      </c>
      <c r="C35" s="125">
        <v>-0.69977835047423187</v>
      </c>
      <c r="D35" s="125">
        <v>1.58140195057702</v>
      </c>
      <c r="E35" s="125">
        <v>-3.2431927431078749</v>
      </c>
      <c r="G35" s="132"/>
      <c r="H35" s="32"/>
      <c r="J35" s="138"/>
      <c r="K35" s="138"/>
      <c r="L35" s="138"/>
      <c r="M35" s="138"/>
    </row>
    <row r="36" spans="1:13" hidden="1" x14ac:dyDescent="0.2">
      <c r="B36" s="126"/>
      <c r="C36" s="126"/>
      <c r="D36" s="126"/>
      <c r="E36" s="126"/>
      <c r="G36" s="52"/>
    </row>
    <row r="37" spans="1:13" x14ac:dyDescent="0.2">
      <c r="A37" s="16" t="s">
        <v>144</v>
      </c>
      <c r="B37" s="39"/>
      <c r="C37" s="39"/>
      <c r="D37" s="39"/>
      <c r="E37" s="39"/>
      <c r="G37" s="132"/>
      <c r="H37" s="32"/>
      <c r="J37" s="138"/>
      <c r="K37" s="138"/>
      <c r="L37" s="138"/>
      <c r="M37" s="138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6"/>
  <sheetViews>
    <sheetView zoomScale="80" zoomScaleNormal="80" workbookViewId="0">
      <selection activeCell="C50" sqref="C50"/>
    </sheetView>
  </sheetViews>
  <sheetFormatPr defaultColWidth="9" defaultRowHeight="11.25" x14ac:dyDescent="0.2"/>
  <cols>
    <col min="1" max="1" width="74" style="16" customWidth="1"/>
    <col min="2" max="2" width="22.7109375" style="34" customWidth="1"/>
    <col min="3" max="3" width="21" style="34" customWidth="1"/>
    <col min="4" max="4" width="20.85546875" style="30" customWidth="1"/>
    <col min="5" max="5" width="22.42578125" style="30" customWidth="1"/>
    <col min="6" max="6" width="20.5703125" style="61" customWidth="1"/>
    <col min="7" max="7" width="41.5703125" style="76" customWidth="1"/>
    <col min="8" max="9" width="9" style="31"/>
    <col min="10" max="13" width="5.7109375" style="31" bestFit="1" customWidth="1"/>
    <col min="14" max="16" width="4.5703125" style="31" bestFit="1" customWidth="1"/>
    <col min="17" max="18" width="9" style="31"/>
    <col min="19" max="16384" width="9" style="30"/>
  </cols>
  <sheetData>
    <row r="1" spans="1:13" s="31" customFormat="1" x14ac:dyDescent="0.2">
      <c r="A1" s="7" t="s">
        <v>0</v>
      </c>
      <c r="B1" s="8"/>
      <c r="C1" s="8"/>
      <c r="F1" s="76"/>
      <c r="G1" s="76"/>
    </row>
    <row r="2" spans="1:13" s="31" customFormat="1" x14ac:dyDescent="0.2">
      <c r="A2" s="65" t="s">
        <v>129</v>
      </c>
      <c r="B2" s="8"/>
      <c r="C2" s="8"/>
      <c r="F2" s="76"/>
      <c r="G2" s="76"/>
    </row>
    <row r="3" spans="1:13" s="31" customFormat="1" x14ac:dyDescent="0.2">
      <c r="A3" s="64" t="s">
        <v>103</v>
      </c>
      <c r="B3" s="8"/>
      <c r="C3" s="8"/>
      <c r="F3" s="76"/>
      <c r="G3" s="76"/>
    </row>
    <row r="4" spans="1:13" s="31" customFormat="1" x14ac:dyDescent="0.2">
      <c r="B4" s="9"/>
      <c r="C4" s="9"/>
      <c r="F4" s="76"/>
      <c r="G4" s="76"/>
    </row>
    <row r="5" spans="1:13" s="31" customFormat="1" ht="27" x14ac:dyDescent="0.35">
      <c r="B5" s="77" t="s">
        <v>130</v>
      </c>
      <c r="C5" s="77" t="s">
        <v>131</v>
      </c>
      <c r="D5" s="77" t="s">
        <v>130</v>
      </c>
      <c r="E5" s="77" t="s">
        <v>131</v>
      </c>
      <c r="F5" s="78"/>
      <c r="G5" s="76"/>
    </row>
    <row r="6" spans="1:13" s="31" customFormat="1" x14ac:dyDescent="0.2">
      <c r="B6" s="38" t="s">
        <v>117</v>
      </c>
      <c r="C6" s="136" t="s">
        <v>35</v>
      </c>
      <c r="D6" s="38" t="s">
        <v>117</v>
      </c>
      <c r="E6" s="136" t="s">
        <v>35</v>
      </c>
      <c r="F6" s="62"/>
      <c r="G6" s="76"/>
    </row>
    <row r="7" spans="1:13" s="31" customFormat="1" x14ac:dyDescent="0.2">
      <c r="B7" s="79" t="s">
        <v>49</v>
      </c>
      <c r="C7" s="79" t="s">
        <v>49</v>
      </c>
      <c r="D7" s="79" t="s">
        <v>50</v>
      </c>
      <c r="E7" s="79" t="s">
        <v>50</v>
      </c>
      <c r="F7" s="80"/>
      <c r="G7" s="76"/>
    </row>
    <row r="8" spans="1:13" s="31" customFormat="1" x14ac:dyDescent="0.2">
      <c r="B8" s="9"/>
      <c r="C8" s="9"/>
      <c r="D8" s="153" t="s">
        <v>51</v>
      </c>
      <c r="E8" s="153"/>
      <c r="F8" s="81"/>
      <c r="G8" s="76"/>
    </row>
    <row r="9" spans="1:13" s="31" customFormat="1" ht="13.5" x14ac:dyDescent="0.35">
      <c r="A9" s="82" t="s">
        <v>134</v>
      </c>
      <c r="B9" s="83">
        <v>90343782.295446917</v>
      </c>
      <c r="C9" s="83">
        <v>-186783895.05201897</v>
      </c>
      <c r="D9" s="83">
        <v>418707293.42647898</v>
      </c>
      <c r="E9" s="83">
        <v>-865668640.00808561</v>
      </c>
      <c r="F9" s="84"/>
      <c r="G9" s="84"/>
      <c r="J9" s="139"/>
      <c r="K9" s="139"/>
      <c r="L9" s="139"/>
      <c r="M9" s="139"/>
    </row>
    <row r="10" spans="1:13" s="31" customFormat="1" x14ac:dyDescent="0.2">
      <c r="A10" s="82"/>
      <c r="B10" s="85"/>
      <c r="C10" s="85"/>
      <c r="D10" s="85"/>
      <c r="E10" s="85"/>
      <c r="F10" s="86"/>
      <c r="G10" s="86"/>
      <c r="J10" s="139"/>
      <c r="K10" s="139"/>
      <c r="L10" s="139"/>
      <c r="M10" s="139"/>
    </row>
    <row r="11" spans="1:13" s="31" customFormat="1" x14ac:dyDescent="0.2">
      <c r="A11" s="82" t="s">
        <v>80</v>
      </c>
      <c r="B11" s="85"/>
      <c r="C11" s="85"/>
      <c r="D11" s="85"/>
      <c r="E11" s="85"/>
      <c r="F11" s="86"/>
      <c r="G11" s="86"/>
      <c r="J11" s="139"/>
      <c r="K11" s="139"/>
      <c r="L11" s="139"/>
      <c r="M11" s="139"/>
    </row>
    <row r="12" spans="1:13" s="31" customFormat="1" ht="22.5" x14ac:dyDescent="0.2">
      <c r="A12" s="87" t="s">
        <v>36</v>
      </c>
      <c r="B12" s="85"/>
      <c r="C12" s="85"/>
      <c r="D12" s="85"/>
      <c r="E12" s="85"/>
      <c r="F12" s="86"/>
      <c r="G12" s="86"/>
      <c r="J12" s="139"/>
      <c r="K12" s="139"/>
      <c r="L12" s="139"/>
      <c r="M12" s="139"/>
    </row>
    <row r="13" spans="1:13" s="31" customFormat="1" x14ac:dyDescent="0.2">
      <c r="A13" s="31" t="s">
        <v>110</v>
      </c>
      <c r="B13" s="85">
        <v>-25763995.019999996</v>
      </c>
      <c r="C13" s="85">
        <v>23600512.319999997</v>
      </c>
      <c r="D13" s="85">
        <v>-119405811.31969197</v>
      </c>
      <c r="E13" s="85">
        <v>109378937.33827198</v>
      </c>
      <c r="F13" s="86"/>
      <c r="G13" s="86"/>
      <c r="J13" s="139"/>
      <c r="K13" s="139"/>
      <c r="L13" s="139"/>
      <c r="M13" s="139"/>
    </row>
    <row r="14" spans="1:13" s="31" customFormat="1" x14ac:dyDescent="0.2">
      <c r="B14" s="85"/>
      <c r="C14" s="85"/>
      <c r="D14" s="85"/>
      <c r="E14" s="85"/>
      <c r="F14" s="86"/>
      <c r="G14" s="86"/>
      <c r="J14" s="139"/>
      <c r="K14" s="139"/>
      <c r="L14" s="139"/>
      <c r="M14" s="139"/>
    </row>
    <row r="15" spans="1:13" s="31" customFormat="1" ht="22.5" x14ac:dyDescent="0.2">
      <c r="A15" s="88" t="s">
        <v>37</v>
      </c>
      <c r="B15" s="89">
        <v>-25763995.019999996</v>
      </c>
      <c r="C15" s="89">
        <v>23600512.319999997</v>
      </c>
      <c r="D15" s="89">
        <v>-119405811.31969197</v>
      </c>
      <c r="E15" s="89">
        <v>109378937.33827198</v>
      </c>
      <c r="F15" s="90"/>
      <c r="G15" s="127"/>
      <c r="J15" s="139"/>
      <c r="K15" s="139"/>
      <c r="L15" s="139"/>
      <c r="M15" s="139"/>
    </row>
    <row r="16" spans="1:13" s="31" customFormat="1" x14ac:dyDescent="0.2">
      <c r="A16" s="88"/>
      <c r="B16" s="89"/>
      <c r="C16" s="89"/>
      <c r="D16" s="89"/>
      <c r="E16" s="89"/>
      <c r="F16" s="90"/>
      <c r="G16" s="90"/>
      <c r="J16" s="139"/>
      <c r="K16" s="139"/>
      <c r="L16" s="139"/>
      <c r="M16" s="139"/>
    </row>
    <row r="17" spans="1:13" s="31" customFormat="1" ht="22.5" hidden="1" x14ac:dyDescent="0.2">
      <c r="A17" s="87" t="s">
        <v>81</v>
      </c>
      <c r="B17" s="91"/>
      <c r="C17" s="91"/>
      <c r="D17" s="91"/>
      <c r="E17" s="91"/>
      <c r="F17" s="92"/>
      <c r="G17" s="92"/>
      <c r="J17" s="139"/>
      <c r="K17" s="139"/>
      <c r="L17" s="139"/>
      <c r="M17" s="139"/>
    </row>
    <row r="18" spans="1:13" s="31" customFormat="1" hidden="1" x14ac:dyDescent="0.2">
      <c r="A18" s="31" t="s">
        <v>111</v>
      </c>
      <c r="B18" s="85">
        <v>1659338.8934314374</v>
      </c>
      <c r="C18" s="85">
        <v>6713304.1228815848</v>
      </c>
      <c r="D18" s="85">
        <v>7690372.0354973394</v>
      </c>
      <c r="E18" s="85">
        <v>31113479.287906993</v>
      </c>
      <c r="F18" s="86"/>
      <c r="G18" s="86"/>
      <c r="J18" s="139"/>
      <c r="K18" s="139"/>
      <c r="L18" s="139"/>
      <c r="M18" s="139"/>
    </row>
    <row r="19" spans="1:13" s="31" customFormat="1" hidden="1" x14ac:dyDescent="0.2">
      <c r="A19" s="31" t="s">
        <v>112</v>
      </c>
      <c r="B19" s="85">
        <v>0</v>
      </c>
      <c r="C19" s="85">
        <v>233240214.82356367</v>
      </c>
      <c r="D19" s="85">
        <v>0</v>
      </c>
      <c r="E19" s="85">
        <v>1080975099.6212881</v>
      </c>
      <c r="F19" s="86"/>
      <c r="G19" s="86"/>
      <c r="J19" s="139"/>
      <c r="K19" s="139"/>
      <c r="L19" s="139"/>
      <c r="M19" s="139"/>
    </row>
    <row r="20" spans="1:13" s="31" customFormat="1" hidden="1" x14ac:dyDescent="0.2">
      <c r="A20" s="93" t="s">
        <v>82</v>
      </c>
      <c r="B20" s="85">
        <v>0</v>
      </c>
      <c r="C20" s="85">
        <v>-37331164.371955462</v>
      </c>
      <c r="D20" s="85">
        <v>0</v>
      </c>
      <c r="E20" s="85">
        <v>-173015014.39826477</v>
      </c>
      <c r="F20" s="86"/>
      <c r="G20" s="86"/>
      <c r="J20" s="139"/>
      <c r="K20" s="139"/>
      <c r="L20" s="139"/>
      <c r="M20" s="139"/>
    </row>
    <row r="21" spans="1:13" s="31" customFormat="1" hidden="1" x14ac:dyDescent="0.2">
      <c r="A21" s="93"/>
      <c r="B21" s="85"/>
      <c r="C21" s="85"/>
      <c r="D21" s="85"/>
      <c r="E21" s="85"/>
      <c r="F21" s="86"/>
      <c r="G21" s="86"/>
      <c r="J21" s="139"/>
      <c r="K21" s="139"/>
      <c r="L21" s="139"/>
      <c r="M21" s="139"/>
    </row>
    <row r="22" spans="1:13" s="31" customFormat="1" hidden="1" x14ac:dyDescent="0.2">
      <c r="A22" s="93"/>
      <c r="B22" s="85"/>
      <c r="C22" s="85"/>
      <c r="D22" s="85"/>
      <c r="E22" s="85"/>
      <c r="F22" s="86"/>
      <c r="G22" s="86"/>
      <c r="J22" s="139"/>
      <c r="K22" s="139"/>
      <c r="L22" s="139"/>
      <c r="M22" s="139"/>
    </row>
    <row r="23" spans="1:13" s="31" customFormat="1" hidden="1" x14ac:dyDescent="0.2">
      <c r="B23" s="85"/>
      <c r="C23" s="85"/>
      <c r="D23" s="85"/>
      <c r="E23" s="85"/>
      <c r="F23" s="86"/>
      <c r="G23" s="86"/>
      <c r="J23" s="139"/>
      <c r="K23" s="139"/>
      <c r="L23" s="139"/>
      <c r="M23" s="139"/>
    </row>
    <row r="24" spans="1:13" s="31" customFormat="1" ht="22.5" x14ac:dyDescent="0.2">
      <c r="A24" s="94" t="s">
        <v>38</v>
      </c>
      <c r="B24" s="89">
        <v>1659338.8934314374</v>
      </c>
      <c r="C24" s="89">
        <v>202622354.5744898</v>
      </c>
      <c r="D24" s="89">
        <v>7690372.0354973394</v>
      </c>
      <c r="E24" s="89">
        <v>939073564.51093018</v>
      </c>
      <c r="F24" s="90"/>
      <c r="G24" s="90"/>
      <c r="J24" s="139"/>
      <c r="K24" s="139"/>
      <c r="L24" s="139"/>
      <c r="M24" s="139"/>
    </row>
    <row r="25" spans="1:13" s="31" customFormat="1" x14ac:dyDescent="0.2">
      <c r="A25" s="88"/>
      <c r="B25" s="89"/>
      <c r="C25" s="89"/>
      <c r="D25" s="89"/>
      <c r="E25" s="89"/>
      <c r="F25" s="90"/>
      <c r="G25" s="90"/>
      <c r="J25" s="139"/>
      <c r="K25" s="139"/>
      <c r="L25" s="139"/>
      <c r="M25" s="139"/>
    </row>
    <row r="26" spans="1:13" s="31" customFormat="1" x14ac:dyDescent="0.2">
      <c r="A26" s="82" t="s">
        <v>135</v>
      </c>
      <c r="B26" s="89">
        <v>-24104656.12656856</v>
      </c>
      <c r="C26" s="89">
        <v>226222866.89448979</v>
      </c>
      <c r="D26" s="89">
        <v>-111715439.28419463</v>
      </c>
      <c r="E26" s="89">
        <v>1048452501.8492022</v>
      </c>
      <c r="F26" s="90"/>
      <c r="G26" s="90"/>
      <c r="J26" s="139"/>
      <c r="K26" s="139"/>
      <c r="L26" s="139"/>
      <c r="M26" s="139"/>
    </row>
    <row r="27" spans="1:13" s="31" customFormat="1" ht="13.5" x14ac:dyDescent="0.35">
      <c r="A27" s="82" t="s">
        <v>136</v>
      </c>
      <c r="B27" s="96">
        <v>66239126.168878362</v>
      </c>
      <c r="C27" s="96">
        <v>39438971.842470825</v>
      </c>
      <c r="D27" s="96">
        <v>306991854.14228433</v>
      </c>
      <c r="E27" s="96">
        <v>182783861.84111655</v>
      </c>
      <c r="F27" s="97"/>
      <c r="G27" s="97"/>
      <c r="J27" s="139"/>
      <c r="K27" s="139"/>
      <c r="L27" s="139"/>
      <c r="M27" s="139"/>
    </row>
    <row r="28" spans="1:13" s="31" customFormat="1" x14ac:dyDescent="0.2">
      <c r="A28" s="98" t="s">
        <v>58</v>
      </c>
      <c r="B28" s="85"/>
      <c r="C28" s="85"/>
      <c r="D28" s="85"/>
      <c r="E28" s="85"/>
      <c r="F28" s="86"/>
      <c r="G28" s="86"/>
      <c r="J28" s="139"/>
      <c r="K28" s="139"/>
      <c r="L28" s="139"/>
      <c r="M28" s="139"/>
    </row>
    <row r="29" spans="1:13" s="31" customFormat="1" x14ac:dyDescent="0.2">
      <c r="A29" s="31" t="s">
        <v>59</v>
      </c>
      <c r="B29" s="85">
        <v>66519733.768725023</v>
      </c>
      <c r="C29" s="85">
        <v>40367295.166029245</v>
      </c>
      <c r="D29" s="85">
        <v>308292358.12453294</v>
      </c>
      <c r="E29" s="85">
        <v>187086269.11647892</v>
      </c>
      <c r="F29" s="86"/>
      <c r="G29" s="86"/>
      <c r="J29" s="139"/>
      <c r="K29" s="139"/>
      <c r="L29" s="139"/>
      <c r="M29" s="139"/>
    </row>
    <row r="30" spans="1:13" s="31" customFormat="1" x14ac:dyDescent="0.2">
      <c r="A30" s="31" t="s">
        <v>55</v>
      </c>
      <c r="B30" s="85">
        <v>-280607.59984684107</v>
      </c>
      <c r="C30" s="85">
        <v>-928323.3235583629</v>
      </c>
      <c r="D30" s="85">
        <v>-1300503.9822501696</v>
      </c>
      <c r="E30" s="85">
        <v>-4302407.2753635887</v>
      </c>
      <c r="F30" s="86"/>
      <c r="G30" s="86"/>
      <c r="J30" s="139"/>
      <c r="K30" s="139"/>
      <c r="L30" s="139"/>
      <c r="M30" s="139"/>
    </row>
    <row r="31" spans="1:13" s="31" customFormat="1" hidden="1" x14ac:dyDescent="0.2">
      <c r="B31" s="85"/>
      <c r="C31" s="85"/>
      <c r="D31" s="85"/>
      <c r="E31" s="85"/>
      <c r="F31" s="86"/>
      <c r="G31" s="86"/>
      <c r="J31" s="139"/>
      <c r="K31" s="139"/>
      <c r="L31" s="139"/>
      <c r="M31" s="139"/>
    </row>
    <row r="32" spans="1:13" s="31" customFormat="1" ht="13.5" x14ac:dyDescent="0.35">
      <c r="A32" s="82" t="s">
        <v>137</v>
      </c>
      <c r="B32" s="83">
        <v>66239126.168878183</v>
      </c>
      <c r="C32" s="83">
        <v>39438971.842470884</v>
      </c>
      <c r="D32" s="83">
        <v>306991854.14228278</v>
      </c>
      <c r="E32" s="83">
        <v>182783861.84111533</v>
      </c>
      <c r="F32" s="84"/>
      <c r="G32" s="84"/>
      <c r="J32" s="139"/>
      <c r="K32" s="139"/>
      <c r="L32" s="139"/>
      <c r="M32" s="139"/>
    </row>
    <row r="33" spans="2:7" s="31" customFormat="1" x14ac:dyDescent="0.2">
      <c r="B33" s="8"/>
      <c r="C33" s="8"/>
      <c r="F33" s="76"/>
      <c r="G33" s="76"/>
    </row>
    <row r="34" spans="2:7" s="31" customFormat="1" x14ac:dyDescent="0.2">
      <c r="B34" s="8"/>
      <c r="C34" s="8"/>
      <c r="F34" s="76"/>
      <c r="G34" s="76"/>
    </row>
    <row r="35" spans="2:7" s="31" customFormat="1" x14ac:dyDescent="0.2">
      <c r="B35" s="8"/>
      <c r="C35" s="8"/>
      <c r="F35" s="76"/>
      <c r="G35" s="76"/>
    </row>
    <row r="36" spans="2:7" s="31" customFormat="1" x14ac:dyDescent="0.2">
      <c r="B36" s="8"/>
      <c r="C36" s="8"/>
      <c r="F36" s="76"/>
      <c r="G36" s="76"/>
    </row>
    <row r="37" spans="2:7" s="31" customFormat="1" x14ac:dyDescent="0.2">
      <c r="B37" s="8"/>
      <c r="C37" s="8"/>
      <c r="F37" s="76"/>
      <c r="G37" s="76"/>
    </row>
    <row r="38" spans="2:7" s="31" customFormat="1" x14ac:dyDescent="0.2">
      <c r="B38" s="8"/>
      <c r="C38" s="8"/>
      <c r="F38" s="76"/>
      <c r="G38" s="76"/>
    </row>
    <row r="39" spans="2:7" s="31" customFormat="1" x14ac:dyDescent="0.2">
      <c r="B39" s="8"/>
      <c r="C39" s="8"/>
      <c r="F39" s="76"/>
      <c r="G39" s="76"/>
    </row>
    <row r="40" spans="2:7" s="31" customFormat="1" x14ac:dyDescent="0.2">
      <c r="B40" s="8"/>
      <c r="C40" s="8"/>
      <c r="F40" s="76"/>
      <c r="G40" s="76"/>
    </row>
    <row r="41" spans="2:7" s="31" customFormat="1" x14ac:dyDescent="0.2">
      <c r="B41" s="8"/>
      <c r="C41" s="8"/>
      <c r="F41" s="76"/>
      <c r="G41" s="76"/>
    </row>
    <row r="42" spans="2:7" s="31" customFormat="1" x14ac:dyDescent="0.2">
      <c r="B42" s="8"/>
      <c r="C42" s="8"/>
      <c r="F42" s="76"/>
      <c r="G42" s="76"/>
    </row>
    <row r="43" spans="2:7" s="31" customFormat="1" x14ac:dyDescent="0.2">
      <c r="B43" s="8"/>
      <c r="C43" s="8"/>
      <c r="F43" s="76"/>
      <c r="G43" s="76"/>
    </row>
    <row r="44" spans="2:7" s="31" customFormat="1" x14ac:dyDescent="0.2">
      <c r="B44" s="8"/>
      <c r="C44" s="8"/>
      <c r="F44" s="76"/>
      <c r="G44" s="76"/>
    </row>
    <row r="45" spans="2:7" s="31" customFormat="1" x14ac:dyDescent="0.2">
      <c r="B45" s="8"/>
      <c r="C45" s="8"/>
      <c r="F45" s="76"/>
      <c r="G45" s="76"/>
    </row>
    <row r="46" spans="2:7" s="31" customFormat="1" x14ac:dyDescent="0.2">
      <c r="B46" s="8"/>
      <c r="C46" s="8"/>
      <c r="F46" s="76"/>
      <c r="G46" s="76"/>
    </row>
    <row r="47" spans="2:7" s="31" customFormat="1" x14ac:dyDescent="0.2">
      <c r="B47" s="8"/>
      <c r="C47" s="8"/>
      <c r="F47" s="76"/>
      <c r="G47" s="76"/>
    </row>
    <row r="48" spans="2:7" s="31" customFormat="1" x14ac:dyDescent="0.2">
      <c r="B48" s="8"/>
      <c r="C48" s="8"/>
      <c r="F48" s="76"/>
      <c r="G48" s="76"/>
    </row>
    <row r="49" spans="2:7" s="31" customFormat="1" x14ac:dyDescent="0.2">
      <c r="B49" s="8"/>
      <c r="C49" s="8"/>
      <c r="F49" s="76"/>
      <c r="G49" s="76"/>
    </row>
    <row r="50" spans="2:7" s="31" customFormat="1" x14ac:dyDescent="0.2">
      <c r="B50" s="8"/>
      <c r="C50" s="8"/>
      <c r="F50" s="76"/>
      <c r="G50" s="76"/>
    </row>
    <row r="51" spans="2:7" s="31" customFormat="1" x14ac:dyDescent="0.2">
      <c r="B51" s="8"/>
      <c r="C51" s="8"/>
      <c r="F51" s="76"/>
      <c r="G51" s="76"/>
    </row>
    <row r="52" spans="2:7" s="31" customFormat="1" x14ac:dyDescent="0.2">
      <c r="B52" s="8"/>
      <c r="C52" s="8"/>
      <c r="F52" s="76"/>
      <c r="G52" s="76"/>
    </row>
    <row r="53" spans="2:7" s="31" customFormat="1" x14ac:dyDescent="0.2">
      <c r="B53" s="8"/>
      <c r="C53" s="8"/>
      <c r="F53" s="76"/>
      <c r="G53" s="76"/>
    </row>
    <row r="54" spans="2:7" s="31" customFormat="1" x14ac:dyDescent="0.2">
      <c r="B54" s="8"/>
      <c r="C54" s="8"/>
      <c r="F54" s="76"/>
      <c r="G54" s="76"/>
    </row>
    <row r="55" spans="2:7" s="31" customFormat="1" x14ac:dyDescent="0.2">
      <c r="B55" s="8"/>
      <c r="C55" s="8"/>
      <c r="F55" s="76"/>
      <c r="G55" s="76"/>
    </row>
    <row r="56" spans="2:7" s="31" customFormat="1" x14ac:dyDescent="0.2">
      <c r="B56" s="8"/>
      <c r="C56" s="8"/>
      <c r="F56" s="76"/>
      <c r="G56" s="76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8"/>
  <sheetViews>
    <sheetView zoomScale="80" zoomScaleNormal="80" workbookViewId="0">
      <selection activeCell="G50" sqref="G50"/>
    </sheetView>
  </sheetViews>
  <sheetFormatPr defaultColWidth="9" defaultRowHeight="11.25" x14ac:dyDescent="0.2"/>
  <cols>
    <col min="1" max="1" width="72.140625" style="35" customWidth="1"/>
    <col min="2" max="2" width="24.5703125" style="34" customWidth="1"/>
    <col min="3" max="3" width="21.28515625" style="34" customWidth="1"/>
    <col min="4" max="4" width="21.85546875" style="32" customWidth="1"/>
    <col min="5" max="5" width="21.28515625" style="32" customWidth="1"/>
    <col min="6" max="6" width="4.5703125" style="48" customWidth="1"/>
    <col min="7" max="7" width="63.42578125" style="147" bestFit="1" customWidth="1"/>
    <col min="8" max="8" width="7.85546875" style="148" bestFit="1" customWidth="1"/>
    <col min="9" max="9" width="9" style="16"/>
    <col min="10" max="15" width="5.7109375" style="16" bestFit="1" customWidth="1"/>
    <col min="16" max="16" width="17.42578125" style="149" bestFit="1" customWidth="1"/>
    <col min="17" max="17" width="9" style="16"/>
    <col min="18" max="16384" width="9" style="32"/>
  </cols>
  <sheetData>
    <row r="1" spans="1:16" s="31" customFormat="1" x14ac:dyDescent="0.2">
      <c r="A1" s="7" t="s">
        <v>0</v>
      </c>
      <c r="B1" s="8"/>
      <c r="C1" s="8"/>
      <c r="F1" s="59"/>
      <c r="G1" s="123"/>
      <c r="P1" s="140"/>
    </row>
    <row r="2" spans="1:16" s="31" customFormat="1" x14ac:dyDescent="0.2">
      <c r="A2" s="65" t="s">
        <v>132</v>
      </c>
      <c r="B2" s="8"/>
      <c r="C2" s="8"/>
      <c r="F2" s="59"/>
      <c r="G2" s="59"/>
      <c r="P2" s="140"/>
    </row>
    <row r="3" spans="1:16" s="31" customFormat="1" x14ac:dyDescent="0.2">
      <c r="A3" s="64" t="s">
        <v>103</v>
      </c>
      <c r="B3" s="8"/>
      <c r="C3" s="8"/>
      <c r="F3" s="59"/>
      <c r="G3" s="59"/>
      <c r="P3" s="140"/>
    </row>
    <row r="4" spans="1:16" s="31" customFormat="1" x14ac:dyDescent="0.2">
      <c r="A4" s="99"/>
      <c r="B4" s="8"/>
      <c r="C4" s="8"/>
      <c r="F4" s="59"/>
      <c r="G4" s="59"/>
      <c r="P4" s="140"/>
    </row>
    <row r="5" spans="1:16" s="31" customFormat="1" x14ac:dyDescent="0.2">
      <c r="A5" s="100"/>
      <c r="B5" s="137" t="s">
        <v>128</v>
      </c>
      <c r="C5" s="137" t="s">
        <v>105</v>
      </c>
      <c r="D5" s="137" t="s">
        <v>128</v>
      </c>
      <c r="E5" s="137" t="s">
        <v>105</v>
      </c>
      <c r="F5" s="101"/>
      <c r="G5" s="59"/>
      <c r="P5" s="140"/>
    </row>
    <row r="6" spans="1:16" s="31" customFormat="1" x14ac:dyDescent="0.2">
      <c r="A6" s="100"/>
      <c r="B6" s="38" t="s">
        <v>117</v>
      </c>
      <c r="C6" s="38" t="s">
        <v>35</v>
      </c>
      <c r="D6" s="38" t="s">
        <v>117</v>
      </c>
      <c r="E6" s="38" t="s">
        <v>35</v>
      </c>
      <c r="F6" s="26"/>
      <c r="G6" s="59"/>
      <c r="P6" s="140"/>
    </row>
    <row r="7" spans="1:16" s="31" customFormat="1" x14ac:dyDescent="0.2">
      <c r="A7" s="100"/>
      <c r="B7" s="102" t="s">
        <v>49</v>
      </c>
      <c r="C7" s="102" t="s">
        <v>49</v>
      </c>
      <c r="D7" s="102" t="s">
        <v>50</v>
      </c>
      <c r="E7" s="102" t="s">
        <v>50</v>
      </c>
      <c r="F7" s="114"/>
      <c r="G7" s="59"/>
      <c r="P7" s="140"/>
    </row>
    <row r="8" spans="1:16" s="31" customFormat="1" x14ac:dyDescent="0.2">
      <c r="A8" s="100"/>
      <c r="B8" s="102"/>
      <c r="C8" s="102"/>
      <c r="D8" s="153" t="s">
        <v>51</v>
      </c>
      <c r="E8" s="153"/>
      <c r="F8" s="103"/>
      <c r="G8" s="59"/>
      <c r="P8" s="140"/>
    </row>
    <row r="9" spans="1:16" s="82" customFormat="1" ht="19.5" customHeight="1" thickBot="1" x14ac:dyDescent="0.25">
      <c r="A9" s="105" t="s">
        <v>146</v>
      </c>
      <c r="B9" s="104">
        <v>215407708.29108202</v>
      </c>
      <c r="C9" s="104">
        <v>-152502806.01323029</v>
      </c>
      <c r="D9" s="104">
        <v>998328564.84584939</v>
      </c>
      <c r="E9" s="104">
        <v>-706789504.74891555</v>
      </c>
      <c r="F9" s="105"/>
      <c r="G9" s="105"/>
      <c r="J9" s="139"/>
      <c r="K9" s="139"/>
      <c r="L9" s="139"/>
      <c r="M9" s="139"/>
      <c r="N9" s="31"/>
      <c r="O9" s="31"/>
      <c r="P9" s="140"/>
    </row>
    <row r="10" spans="1:16" s="82" customFormat="1" ht="12" thickTop="1" x14ac:dyDescent="0.2">
      <c r="A10" s="99"/>
      <c r="B10" s="105"/>
      <c r="C10" s="105"/>
      <c r="D10" s="105"/>
      <c r="E10" s="105"/>
      <c r="F10" s="105"/>
      <c r="G10" s="105"/>
      <c r="J10" s="139"/>
      <c r="K10" s="139"/>
      <c r="L10" s="139"/>
      <c r="M10" s="139"/>
      <c r="N10" s="31"/>
      <c r="O10" s="31"/>
      <c r="P10" s="140"/>
    </row>
    <row r="11" spans="1:16" s="31" customFormat="1" x14ac:dyDescent="0.2">
      <c r="A11" s="106" t="s">
        <v>115</v>
      </c>
      <c r="B11" s="107"/>
      <c r="C11" s="107"/>
      <c r="D11" s="107"/>
      <c r="E11" s="107"/>
      <c r="F11" s="108"/>
      <c r="G11" s="108"/>
      <c r="H11" s="82"/>
      <c r="J11" s="139"/>
      <c r="K11" s="139"/>
      <c r="L11" s="139"/>
      <c r="M11" s="139"/>
      <c r="P11" s="140"/>
    </row>
    <row r="12" spans="1:16" s="31" customFormat="1" x14ac:dyDescent="0.2">
      <c r="A12" s="31" t="s">
        <v>121</v>
      </c>
      <c r="B12" s="107">
        <v>140440035.63</v>
      </c>
      <c r="C12" s="107">
        <v>121267412.16</v>
      </c>
      <c r="D12" s="107">
        <v>650883389.13079798</v>
      </c>
      <c r="E12" s="107">
        <v>562025949.39673591</v>
      </c>
      <c r="F12" s="108"/>
      <c r="G12" s="108"/>
      <c r="H12" s="82"/>
      <c r="J12" s="139"/>
      <c r="K12" s="139"/>
      <c r="L12" s="139"/>
      <c r="M12" s="139"/>
      <c r="P12" s="140"/>
    </row>
    <row r="13" spans="1:16" s="31" customFormat="1" x14ac:dyDescent="0.2">
      <c r="A13" s="120" t="s">
        <v>119</v>
      </c>
      <c r="B13" s="107">
        <v>8111426.1529281419</v>
      </c>
      <c r="C13" s="107">
        <v>7724983.186131034</v>
      </c>
      <c r="D13" s="107">
        <v>37593215.648360766</v>
      </c>
      <c r="E13" s="107">
        <v>35802206.074442886</v>
      </c>
      <c r="F13" s="108"/>
      <c r="G13" s="108"/>
      <c r="H13" s="82"/>
      <c r="J13" s="139"/>
      <c r="K13" s="139"/>
      <c r="L13" s="139"/>
      <c r="M13" s="139"/>
      <c r="P13" s="140"/>
    </row>
    <row r="14" spans="1:16" s="31" customFormat="1" x14ac:dyDescent="0.2">
      <c r="A14" s="120" t="s">
        <v>60</v>
      </c>
      <c r="B14" s="107">
        <v>13716881.569677304</v>
      </c>
      <c r="C14" s="107">
        <v>4247835.2299999986</v>
      </c>
      <c r="D14" s="107">
        <v>63572259.32282643</v>
      </c>
      <c r="E14" s="107">
        <v>19687017.156957991</v>
      </c>
      <c r="F14" s="108"/>
      <c r="G14" s="108"/>
      <c r="H14" s="82"/>
      <c r="J14" s="139"/>
      <c r="K14" s="139"/>
      <c r="L14" s="139"/>
      <c r="M14" s="139"/>
      <c r="P14" s="140"/>
    </row>
    <row r="15" spans="1:16" s="31" customFormat="1" x14ac:dyDescent="0.2">
      <c r="A15" s="120" t="s">
        <v>61</v>
      </c>
      <c r="B15" s="107">
        <v>8729956.5999999996</v>
      </c>
      <c r="C15" s="107">
        <v>-38117185.419999987</v>
      </c>
      <c r="D15" s="107">
        <v>40459854.85836</v>
      </c>
      <c r="E15" s="107">
        <v>-176657907.54753193</v>
      </c>
      <c r="F15" s="108"/>
      <c r="G15" s="108"/>
      <c r="H15" s="82"/>
      <c r="J15" s="139"/>
      <c r="K15" s="139"/>
      <c r="L15" s="139"/>
      <c r="M15" s="139"/>
      <c r="P15" s="140"/>
    </row>
    <row r="16" spans="1:16" s="31" customFormat="1" x14ac:dyDescent="0.2">
      <c r="A16" s="31" t="s">
        <v>114</v>
      </c>
      <c r="B16" s="107">
        <v>0</v>
      </c>
      <c r="C16" s="107">
        <v>105845407.62342337</v>
      </c>
      <c r="D16" s="107">
        <v>0</v>
      </c>
      <c r="E16" s="107">
        <v>490551126.17151791</v>
      </c>
      <c r="F16" s="108"/>
      <c r="G16" s="108"/>
      <c r="H16" s="82"/>
      <c r="J16" s="139"/>
      <c r="K16" s="139"/>
      <c r="L16" s="139"/>
      <c r="M16" s="139"/>
      <c r="P16" s="140"/>
    </row>
    <row r="17" spans="1:16" s="31" customFormat="1" x14ac:dyDescent="0.2">
      <c r="A17" s="109" t="s">
        <v>39</v>
      </c>
      <c r="B17" s="107">
        <v>28373167.585539542</v>
      </c>
      <c r="C17" s="107">
        <v>11066580.794936085</v>
      </c>
      <c r="D17" s="107">
        <v>131498282.49194156</v>
      </c>
      <c r="E17" s="107">
        <v>51289175.352210775</v>
      </c>
      <c r="F17" s="108"/>
      <c r="G17" s="108"/>
      <c r="H17" s="82"/>
      <c r="J17" s="139"/>
      <c r="K17" s="139"/>
      <c r="L17" s="139"/>
      <c r="M17" s="139"/>
      <c r="P17" s="140"/>
    </row>
    <row r="18" spans="1:16" s="31" customFormat="1" hidden="1" x14ac:dyDescent="0.2">
      <c r="A18" s="108" t="s">
        <v>138</v>
      </c>
      <c r="B18" s="107">
        <v>0</v>
      </c>
      <c r="C18" s="107">
        <v>0</v>
      </c>
      <c r="D18" s="107">
        <v>0</v>
      </c>
      <c r="E18" s="107">
        <v>0</v>
      </c>
      <c r="F18" s="108"/>
      <c r="G18" s="108"/>
      <c r="H18" s="82"/>
      <c r="J18" s="139"/>
      <c r="K18" s="139"/>
      <c r="L18" s="139"/>
      <c r="M18" s="139"/>
      <c r="P18" s="140"/>
    </row>
    <row r="19" spans="1:16" s="31" customFormat="1" x14ac:dyDescent="0.2">
      <c r="A19" s="31" t="s">
        <v>113</v>
      </c>
      <c r="B19" s="107">
        <v>1074427.92502575</v>
      </c>
      <c r="C19" s="107">
        <v>920190.95324549731</v>
      </c>
      <c r="D19" s="107">
        <v>4979543.6613243409</v>
      </c>
      <c r="E19" s="107">
        <v>4264716.9919115817</v>
      </c>
      <c r="F19" s="108"/>
      <c r="G19" s="108"/>
      <c r="H19" s="82"/>
      <c r="J19" s="139"/>
      <c r="K19" s="139"/>
      <c r="L19" s="139"/>
      <c r="M19" s="139"/>
      <c r="P19" s="140"/>
    </row>
    <row r="20" spans="1:16" s="31" customFormat="1" x14ac:dyDescent="0.2">
      <c r="A20" s="109" t="s">
        <v>62</v>
      </c>
      <c r="B20" s="107">
        <v>5393794.0800000001</v>
      </c>
      <c r="C20" s="107">
        <v>2759224.96</v>
      </c>
      <c r="D20" s="107">
        <v>24998078.043168001</v>
      </c>
      <c r="E20" s="107">
        <v>12787903.999615999</v>
      </c>
      <c r="F20" s="108"/>
      <c r="G20" s="108"/>
      <c r="H20" s="82"/>
      <c r="J20" s="139"/>
      <c r="K20" s="139"/>
      <c r="L20" s="139"/>
      <c r="M20" s="139"/>
      <c r="P20" s="140"/>
    </row>
    <row r="21" spans="1:16" s="31" customFormat="1" x14ac:dyDescent="0.2">
      <c r="A21" s="109" t="s">
        <v>63</v>
      </c>
      <c r="B21" s="107">
        <v>-2233263.4099999997</v>
      </c>
      <c r="C21" s="107">
        <v>-2072081.3699999999</v>
      </c>
      <c r="D21" s="107">
        <v>-10350280.979985999</v>
      </c>
      <c r="E21" s="107">
        <v>-9603268.3174019996</v>
      </c>
      <c r="F21" s="108"/>
      <c r="G21" s="108"/>
      <c r="H21" s="82"/>
      <c r="J21" s="139"/>
      <c r="K21" s="139"/>
      <c r="L21" s="139"/>
      <c r="M21" s="139"/>
      <c r="P21" s="140"/>
    </row>
    <row r="22" spans="1:16" s="82" customFormat="1" x14ac:dyDescent="0.2">
      <c r="A22" s="31" t="s">
        <v>124</v>
      </c>
      <c r="B22" s="107">
        <v>8092995.6538817706</v>
      </c>
      <c r="C22" s="107">
        <v>7991671.3857193002</v>
      </c>
      <c r="D22" s="107">
        <v>37507795.657480456</v>
      </c>
      <c r="E22" s="107">
        <v>37038200.204254664</v>
      </c>
      <c r="F22" s="108"/>
      <c r="G22" s="108"/>
      <c r="J22" s="139"/>
      <c r="K22" s="139"/>
      <c r="L22" s="139"/>
      <c r="M22" s="139"/>
      <c r="N22" s="31"/>
      <c r="O22" s="31"/>
      <c r="P22" s="140"/>
    </row>
    <row r="23" spans="1:16" s="82" customFormat="1" x14ac:dyDescent="0.2">
      <c r="A23" s="31" t="s">
        <v>25</v>
      </c>
      <c r="B23" s="107">
        <v>-51675442.660000004</v>
      </c>
      <c r="C23" s="107">
        <v>-17706299.119999997</v>
      </c>
      <c r="D23" s="107">
        <v>-239495008.17203602</v>
      </c>
      <c r="E23" s="107">
        <v>-82061613.901551992</v>
      </c>
      <c r="F23" s="108"/>
      <c r="G23" s="108"/>
      <c r="J23" s="139"/>
      <c r="K23" s="139"/>
      <c r="L23" s="139"/>
      <c r="M23" s="139"/>
      <c r="N23" s="31"/>
      <c r="O23" s="31"/>
      <c r="P23" s="140"/>
    </row>
    <row r="24" spans="1:16" s="31" customFormat="1" x14ac:dyDescent="0.2">
      <c r="A24" s="31" t="s">
        <v>64</v>
      </c>
      <c r="B24" s="107">
        <v>91597101.060000002</v>
      </c>
      <c r="C24" s="107">
        <v>50446390.489999995</v>
      </c>
      <c r="D24" s="107">
        <v>424515924.572676</v>
      </c>
      <c r="E24" s="107">
        <v>233798841.36495396</v>
      </c>
      <c r="F24" s="108"/>
      <c r="G24" s="108"/>
      <c r="H24" s="82"/>
      <c r="J24" s="139"/>
      <c r="K24" s="139"/>
      <c r="L24" s="139"/>
      <c r="M24" s="139"/>
      <c r="P24" s="140"/>
    </row>
    <row r="25" spans="1:16" s="31" customFormat="1" hidden="1" x14ac:dyDescent="0.2">
      <c r="A25" s="108" t="s">
        <v>140</v>
      </c>
      <c r="B25" s="107">
        <v>0</v>
      </c>
      <c r="C25" s="107">
        <v>0</v>
      </c>
      <c r="D25" s="107">
        <v>0</v>
      </c>
      <c r="E25" s="107">
        <v>0</v>
      </c>
      <c r="F25" s="108"/>
      <c r="G25" s="108"/>
      <c r="H25" s="82"/>
      <c r="J25" s="139"/>
      <c r="K25" s="139"/>
      <c r="L25" s="139"/>
      <c r="M25" s="139"/>
      <c r="P25" s="140"/>
    </row>
    <row r="26" spans="1:16" s="31" customFormat="1" x14ac:dyDescent="0.2">
      <c r="A26" s="31" t="s">
        <v>139</v>
      </c>
      <c r="B26" s="107">
        <v>-329904.11999999918</v>
      </c>
      <c r="C26" s="107">
        <v>-280855.12999999989</v>
      </c>
      <c r="D26" s="107">
        <v>-1528973.6345519961</v>
      </c>
      <c r="E26" s="107">
        <v>-1301651.1854979994</v>
      </c>
      <c r="F26" s="108"/>
      <c r="G26" s="108"/>
      <c r="H26" s="82"/>
      <c r="J26" s="139"/>
      <c r="K26" s="139"/>
      <c r="L26" s="139"/>
      <c r="M26" s="139"/>
      <c r="P26" s="140"/>
    </row>
    <row r="27" spans="1:16" s="31" customFormat="1" x14ac:dyDescent="0.2">
      <c r="A27" s="93" t="s">
        <v>65</v>
      </c>
      <c r="B27" s="107">
        <v>-7844825.8351840703</v>
      </c>
      <c r="C27" s="107">
        <v>-11902815.235133372</v>
      </c>
      <c r="D27" s="107">
        <v>-36357629.815744087</v>
      </c>
      <c r="E27" s="107">
        <v>-55164787.488749124</v>
      </c>
      <c r="F27" s="108"/>
      <c r="G27" s="108"/>
      <c r="H27" s="82"/>
      <c r="J27" s="139"/>
      <c r="K27" s="139"/>
      <c r="L27" s="139"/>
      <c r="M27" s="139"/>
      <c r="P27" s="140"/>
    </row>
    <row r="28" spans="1:16" s="82" customFormat="1" ht="12" thickBot="1" x14ac:dyDescent="0.25">
      <c r="A28" s="110" t="s">
        <v>66</v>
      </c>
      <c r="B28" s="104">
        <f>SUM(B9:B27)</f>
        <v>458854058.52295035</v>
      </c>
      <c r="C28" s="104">
        <f t="shared" ref="C28:E28" si="0">SUM(C9:C27)</f>
        <v>89687654.495091617</v>
      </c>
      <c r="D28" s="104">
        <f t="shared" si="0"/>
        <v>2126605015.6304667</v>
      </c>
      <c r="E28" s="104">
        <f t="shared" si="0"/>
        <v>415666403.52295309</v>
      </c>
      <c r="F28" s="105"/>
      <c r="G28" s="108"/>
      <c r="J28" s="139"/>
      <c r="K28" s="139"/>
      <c r="L28" s="139"/>
      <c r="M28" s="139"/>
      <c r="N28" s="31"/>
      <c r="O28" s="31"/>
      <c r="P28" s="140"/>
    </row>
    <row r="29" spans="1:16" s="31" customFormat="1" ht="12" hidden="1" thickTop="1" x14ac:dyDescent="0.2">
      <c r="B29" s="107"/>
      <c r="C29" s="107"/>
      <c r="D29" s="107"/>
      <c r="E29" s="107"/>
      <c r="F29" s="108"/>
      <c r="G29" s="108"/>
      <c r="H29" s="82"/>
      <c r="J29" s="139"/>
      <c r="K29" s="139"/>
      <c r="L29" s="139"/>
      <c r="M29" s="139"/>
      <c r="P29" s="140"/>
    </row>
    <row r="30" spans="1:16" s="82" customFormat="1" ht="12" thickTop="1" x14ac:dyDescent="0.2">
      <c r="A30" s="98" t="s">
        <v>26</v>
      </c>
      <c r="B30" s="111"/>
      <c r="C30" s="111"/>
      <c r="D30" s="111"/>
      <c r="E30" s="111"/>
      <c r="F30" s="112"/>
      <c r="G30" s="108"/>
      <c r="J30" s="139"/>
      <c r="K30" s="139"/>
      <c r="L30" s="139"/>
      <c r="M30" s="139"/>
      <c r="N30" s="31"/>
      <c r="O30" s="31"/>
      <c r="P30" s="140"/>
    </row>
    <row r="31" spans="1:16" s="31" customFormat="1" x14ac:dyDescent="0.2">
      <c r="A31" s="31" t="s">
        <v>27</v>
      </c>
      <c r="B31" s="107">
        <v>-21711991.00320936</v>
      </c>
      <c r="C31" s="107">
        <v>-25522388.473491736</v>
      </c>
      <c r="D31" s="107">
        <v>-100626391.5034741</v>
      </c>
      <c r="E31" s="107">
        <v>-118286060.6192448</v>
      </c>
      <c r="F31" s="113"/>
      <c r="G31" s="108"/>
      <c r="H31" s="82"/>
      <c r="J31" s="139"/>
      <c r="K31" s="139"/>
      <c r="L31" s="139"/>
      <c r="M31" s="139"/>
      <c r="P31" s="140"/>
    </row>
    <row r="32" spans="1:16" s="31" customFormat="1" x14ac:dyDescent="0.2">
      <c r="A32" s="31" t="s">
        <v>28</v>
      </c>
      <c r="B32" s="107">
        <v>-16178151.010631809</v>
      </c>
      <c r="C32" s="107">
        <v>-132471116.67709178</v>
      </c>
      <c r="D32" s="107">
        <v>-74979258.673874184</v>
      </c>
      <c r="E32" s="107">
        <v>-613950637.35164952</v>
      </c>
      <c r="F32" s="113"/>
      <c r="G32" s="108"/>
      <c r="H32" s="82"/>
      <c r="J32" s="139"/>
      <c r="K32" s="139"/>
      <c r="L32" s="139"/>
      <c r="M32" s="139"/>
      <c r="P32" s="140"/>
    </row>
    <row r="33" spans="1:16" s="31" customFormat="1" ht="12.6" hidden="1" customHeight="1" x14ac:dyDescent="0.2">
      <c r="B33" s="107"/>
      <c r="C33" s="107"/>
      <c r="D33" s="107"/>
      <c r="E33" s="107"/>
      <c r="F33" s="113"/>
      <c r="G33" s="108"/>
      <c r="H33" s="82"/>
      <c r="J33" s="139"/>
      <c r="K33" s="139"/>
      <c r="L33" s="139"/>
      <c r="M33" s="139"/>
      <c r="P33" s="140"/>
    </row>
    <row r="34" spans="1:16" s="31" customFormat="1" x14ac:dyDescent="0.2">
      <c r="A34" s="31" t="s">
        <v>122</v>
      </c>
      <c r="B34" s="107">
        <v>-266518617.96792907</v>
      </c>
      <c r="C34" s="107">
        <v>290272609.63454044</v>
      </c>
      <c r="D34" s="107">
        <v>-1235207188.8341639</v>
      </c>
      <c r="E34" s="107">
        <v>1345297438.612241</v>
      </c>
      <c r="F34" s="108"/>
      <c r="G34" s="108"/>
      <c r="H34" s="82"/>
      <c r="J34" s="139"/>
      <c r="K34" s="139"/>
      <c r="L34" s="139"/>
      <c r="M34" s="139"/>
      <c r="P34" s="140"/>
    </row>
    <row r="35" spans="1:16" s="31" customFormat="1" ht="12" thickBot="1" x14ac:dyDescent="0.25">
      <c r="A35" s="82" t="s">
        <v>67</v>
      </c>
      <c r="B35" s="104">
        <v>-304408759.98177022</v>
      </c>
      <c r="C35" s="104">
        <v>132279104.48395693</v>
      </c>
      <c r="D35" s="104">
        <v>-1410812839.0115123</v>
      </c>
      <c r="E35" s="104">
        <v>613060740.64134669</v>
      </c>
      <c r="F35" s="105"/>
      <c r="G35" s="108"/>
      <c r="H35" s="82"/>
      <c r="J35" s="139"/>
      <c r="K35" s="139"/>
      <c r="L35" s="139"/>
      <c r="M35" s="139"/>
      <c r="P35" s="140"/>
    </row>
    <row r="36" spans="1:16" s="31" customFormat="1" ht="12" hidden="1" thickTop="1" x14ac:dyDescent="0.2">
      <c r="A36" s="82"/>
      <c r="B36" s="102"/>
      <c r="C36" s="102"/>
      <c r="D36" s="102"/>
      <c r="E36" s="102"/>
      <c r="F36" s="114"/>
      <c r="G36" s="108"/>
      <c r="H36" s="82"/>
      <c r="J36" s="139"/>
      <c r="K36" s="139"/>
      <c r="L36" s="139"/>
      <c r="M36" s="139"/>
      <c r="P36" s="140"/>
    </row>
    <row r="37" spans="1:16" s="82" customFormat="1" ht="12" hidden="1" thickTop="1" x14ac:dyDescent="0.2">
      <c r="A37" s="82" t="s">
        <v>68</v>
      </c>
      <c r="B37" s="115"/>
      <c r="C37" s="107"/>
      <c r="D37" s="102"/>
      <c r="E37" s="102"/>
      <c r="F37" s="114"/>
      <c r="G37" s="108"/>
      <c r="J37" s="139"/>
      <c r="K37" s="139"/>
      <c r="L37" s="139"/>
      <c r="M37" s="139"/>
      <c r="N37" s="31"/>
      <c r="O37" s="31"/>
      <c r="P37" s="140"/>
    </row>
    <row r="38" spans="1:16" s="31" customFormat="1" ht="12" hidden="1" thickBot="1" x14ac:dyDescent="0.25">
      <c r="A38" s="116" t="s">
        <v>69</v>
      </c>
      <c r="B38" s="104"/>
      <c r="C38" s="104"/>
      <c r="D38" s="104"/>
      <c r="E38" s="104"/>
      <c r="F38" s="105"/>
      <c r="G38" s="108"/>
      <c r="H38" s="82"/>
      <c r="J38" s="139"/>
      <c r="K38" s="139"/>
      <c r="L38" s="139"/>
      <c r="M38" s="139"/>
      <c r="P38" s="140"/>
    </row>
    <row r="39" spans="1:16" s="31" customFormat="1" ht="12" hidden="1" thickTop="1" x14ac:dyDescent="0.2">
      <c r="B39" s="107">
        <v>0</v>
      </c>
      <c r="C39" s="107">
        <v>0</v>
      </c>
      <c r="D39" s="107">
        <v>0</v>
      </c>
      <c r="E39" s="107">
        <v>0</v>
      </c>
      <c r="F39" s="108"/>
      <c r="G39" s="108"/>
      <c r="H39" s="82"/>
      <c r="J39" s="139"/>
      <c r="K39" s="139"/>
      <c r="L39" s="139"/>
      <c r="M39" s="139"/>
      <c r="P39" s="140"/>
    </row>
    <row r="40" spans="1:16" s="31" customFormat="1" ht="20.25" customHeight="1" thickTop="1" thickBot="1" x14ac:dyDescent="0.25">
      <c r="A40" s="95" t="s">
        <v>106</v>
      </c>
      <c r="B40" s="104">
        <f>B28+B35</f>
        <v>154445298.54118013</v>
      </c>
      <c r="C40" s="104">
        <f t="shared" ref="C40:E40" si="1">C28+C35</f>
        <v>221966758.97904855</v>
      </c>
      <c r="D40" s="104">
        <f t="shared" si="1"/>
        <v>715792176.61895442</v>
      </c>
      <c r="E40" s="104">
        <f t="shared" si="1"/>
        <v>1028727144.1642997</v>
      </c>
      <c r="F40" s="105"/>
      <c r="G40" s="108"/>
      <c r="H40" s="82"/>
      <c r="J40" s="139"/>
      <c r="K40" s="139"/>
      <c r="L40" s="139"/>
      <c r="M40" s="139"/>
      <c r="P40" s="140"/>
    </row>
    <row r="41" spans="1:16" s="31" customFormat="1" ht="19.5" hidden="1" customHeight="1" thickTop="1" x14ac:dyDescent="0.2">
      <c r="B41" s="107"/>
      <c r="C41" s="107"/>
      <c r="D41" s="107"/>
      <c r="E41" s="107"/>
      <c r="F41" s="108"/>
      <c r="G41" s="108"/>
      <c r="H41" s="82"/>
      <c r="J41" s="139"/>
      <c r="K41" s="139"/>
      <c r="L41" s="139"/>
      <c r="M41" s="139"/>
      <c r="P41" s="140"/>
    </row>
    <row r="42" spans="1:16" s="31" customFormat="1" ht="12" thickTop="1" x14ac:dyDescent="0.2">
      <c r="A42" s="82" t="s">
        <v>29</v>
      </c>
      <c r="B42" s="115"/>
      <c r="C42" s="115"/>
      <c r="D42" s="115"/>
      <c r="E42" s="115"/>
      <c r="F42" s="105"/>
      <c r="G42" s="108"/>
      <c r="H42" s="82"/>
      <c r="J42" s="139"/>
      <c r="K42" s="139"/>
      <c r="L42" s="139"/>
      <c r="M42" s="139"/>
      <c r="P42" s="140"/>
    </row>
    <row r="43" spans="1:16" s="31" customFormat="1" x14ac:dyDescent="0.2">
      <c r="A43" s="31" t="s">
        <v>30</v>
      </c>
      <c r="B43" s="107">
        <v>-69476765</v>
      </c>
      <c r="C43" s="107">
        <v>-49419893.909999996</v>
      </c>
      <c r="D43" s="107">
        <v>-321997017.06900001</v>
      </c>
      <c r="E43" s="107">
        <v>-229041442.31528598</v>
      </c>
      <c r="F43" s="108"/>
      <c r="G43" s="108"/>
      <c r="H43" s="82"/>
      <c r="J43" s="139"/>
      <c r="K43" s="139"/>
      <c r="L43" s="139"/>
      <c r="M43" s="139"/>
      <c r="P43" s="140"/>
    </row>
    <row r="44" spans="1:16" s="31" customFormat="1" hidden="1" x14ac:dyDescent="0.2">
      <c r="B44" s="107"/>
      <c r="C44" s="107"/>
      <c r="D44" s="107"/>
      <c r="E44" s="107"/>
      <c r="F44" s="108"/>
      <c r="G44" s="108"/>
      <c r="H44" s="82"/>
      <c r="J44" s="139"/>
      <c r="K44" s="139"/>
      <c r="L44" s="139"/>
      <c r="M44" s="139"/>
      <c r="P44" s="140"/>
    </row>
    <row r="45" spans="1:16" s="31" customFormat="1" x14ac:dyDescent="0.2">
      <c r="A45" s="31" t="s">
        <v>31</v>
      </c>
      <c r="B45" s="108">
        <v>-519118.51</v>
      </c>
      <c r="C45" s="108">
        <v>-1476713.11</v>
      </c>
      <c r="D45" s="108">
        <v>-2405906.6464459999</v>
      </c>
      <c r="E45" s="108">
        <v>-6843974.5796060003</v>
      </c>
      <c r="F45" s="108"/>
      <c r="G45" s="108"/>
      <c r="H45" s="82"/>
      <c r="J45" s="139"/>
      <c r="K45" s="139"/>
      <c r="L45" s="139"/>
      <c r="M45" s="139"/>
      <c r="P45" s="140"/>
    </row>
    <row r="46" spans="1:16" s="31" customFormat="1" ht="13.5" x14ac:dyDescent="0.35">
      <c r="A46" s="31" t="s">
        <v>70</v>
      </c>
      <c r="B46" s="117">
        <v>6430961.9399999995</v>
      </c>
      <c r="C46" s="117">
        <v>3462540.17</v>
      </c>
      <c r="D46" s="117">
        <v>29804936.207123995</v>
      </c>
      <c r="E46" s="117">
        <v>16047488.671882</v>
      </c>
      <c r="F46" s="118"/>
      <c r="G46" s="108"/>
      <c r="H46" s="82"/>
      <c r="J46" s="139"/>
      <c r="K46" s="139"/>
      <c r="L46" s="139"/>
      <c r="M46" s="139"/>
      <c r="P46" s="140"/>
    </row>
    <row r="47" spans="1:16" s="31" customFormat="1" hidden="1" x14ac:dyDescent="0.2">
      <c r="B47" s="107"/>
      <c r="C47" s="107"/>
      <c r="D47" s="107"/>
      <c r="E47" s="107"/>
      <c r="F47" s="108"/>
      <c r="G47" s="108"/>
      <c r="H47" s="82"/>
      <c r="J47" s="139"/>
      <c r="K47" s="139"/>
      <c r="L47" s="139"/>
      <c r="M47" s="139"/>
      <c r="P47" s="140"/>
    </row>
    <row r="48" spans="1:16" s="31" customFormat="1" ht="13.5" hidden="1" x14ac:dyDescent="0.35">
      <c r="B48" s="117"/>
      <c r="C48" s="117"/>
      <c r="D48" s="117"/>
      <c r="E48" s="117"/>
      <c r="F48" s="118"/>
      <c r="G48" s="108"/>
      <c r="H48" s="82"/>
      <c r="J48" s="139"/>
      <c r="K48" s="139"/>
      <c r="L48" s="139"/>
      <c r="M48" s="139"/>
      <c r="P48" s="140"/>
    </row>
    <row r="49" spans="1:16" s="31" customFormat="1" ht="18.75" customHeight="1" thickBot="1" x14ac:dyDescent="0.25">
      <c r="A49" s="95" t="s">
        <v>107</v>
      </c>
      <c r="B49" s="104">
        <v>-63564921.570000008</v>
      </c>
      <c r="C49" s="104">
        <v>-47434066.849999994</v>
      </c>
      <c r="D49" s="104">
        <v>-294597987.508322</v>
      </c>
      <c r="E49" s="104">
        <v>-219837928.22300997</v>
      </c>
      <c r="F49" s="105"/>
      <c r="G49" s="108"/>
      <c r="H49" s="82"/>
      <c r="J49" s="139"/>
      <c r="K49" s="139"/>
      <c r="L49" s="139"/>
      <c r="M49" s="139"/>
      <c r="P49" s="140"/>
    </row>
    <row r="50" spans="1:16" s="31" customFormat="1" ht="12" thickTop="1" x14ac:dyDescent="0.2">
      <c r="B50" s="107"/>
      <c r="C50" s="107"/>
      <c r="D50" s="107"/>
      <c r="E50" s="107"/>
      <c r="F50" s="108"/>
      <c r="G50" s="108"/>
      <c r="H50" s="82"/>
      <c r="J50" s="139"/>
      <c r="K50" s="139"/>
      <c r="L50" s="139"/>
      <c r="M50" s="139"/>
      <c r="P50" s="140"/>
    </row>
    <row r="51" spans="1:16" s="31" customFormat="1" x14ac:dyDescent="0.2">
      <c r="A51" s="82" t="s">
        <v>32</v>
      </c>
      <c r="B51" s="115"/>
      <c r="C51" s="115"/>
      <c r="D51" s="115"/>
      <c r="E51" s="115"/>
      <c r="F51" s="105"/>
      <c r="G51" s="108"/>
      <c r="H51" s="82"/>
      <c r="J51" s="139"/>
      <c r="K51" s="139"/>
      <c r="L51" s="139"/>
      <c r="M51" s="139"/>
      <c r="P51" s="140"/>
    </row>
    <row r="52" spans="1:16" s="31" customFormat="1" x14ac:dyDescent="0.2">
      <c r="A52" s="31" t="s">
        <v>40</v>
      </c>
      <c r="B52" s="107">
        <v>76227492.509999856</v>
      </c>
      <c r="C52" s="107">
        <v>-106256792.83999987</v>
      </c>
      <c r="D52" s="107">
        <v>353283942.80684531</v>
      </c>
      <c r="E52" s="107">
        <v>-492457732.09626335</v>
      </c>
      <c r="F52" s="108"/>
      <c r="G52" s="108"/>
      <c r="H52" s="82"/>
      <c r="J52" s="139"/>
      <c r="K52" s="139"/>
      <c r="L52" s="139"/>
      <c r="M52" s="139"/>
      <c r="P52" s="140"/>
    </row>
    <row r="53" spans="1:16" s="31" customFormat="1" x14ac:dyDescent="0.2">
      <c r="A53" s="31" t="s">
        <v>41</v>
      </c>
      <c r="B53" s="107">
        <v>48270948.370000005</v>
      </c>
      <c r="C53" s="107">
        <v>0</v>
      </c>
      <c r="D53" s="107">
        <v>223716537.315602</v>
      </c>
      <c r="E53" s="107">
        <v>0</v>
      </c>
      <c r="F53" s="108"/>
      <c r="G53" s="108"/>
      <c r="H53" s="82"/>
      <c r="J53" s="139"/>
      <c r="K53" s="139"/>
      <c r="L53" s="139"/>
      <c r="M53" s="139"/>
      <c r="P53" s="140"/>
    </row>
    <row r="54" spans="1:16" s="31" customFormat="1" x14ac:dyDescent="0.2">
      <c r="A54" s="31" t="s">
        <v>71</v>
      </c>
      <c r="B54" s="107">
        <v>0</v>
      </c>
      <c r="C54" s="107">
        <v>-48270948.169999987</v>
      </c>
      <c r="D54" s="107">
        <v>0</v>
      </c>
      <c r="E54" s="107">
        <v>-223716536.38868192</v>
      </c>
      <c r="F54" s="108"/>
      <c r="G54" s="108"/>
      <c r="H54" s="82"/>
      <c r="J54" s="139"/>
      <c r="K54" s="139"/>
      <c r="L54" s="139"/>
      <c r="M54" s="139"/>
      <c r="P54" s="140"/>
    </row>
    <row r="55" spans="1:16" s="31" customFormat="1" x14ac:dyDescent="0.2">
      <c r="A55" s="31" t="s">
        <v>72</v>
      </c>
      <c r="B55" s="107">
        <v>0</v>
      </c>
      <c r="C55" s="107">
        <v>-10655710</v>
      </c>
      <c r="D55" s="107">
        <v>0</v>
      </c>
      <c r="E55" s="107">
        <v>-49384953.566</v>
      </c>
      <c r="F55" s="108"/>
      <c r="G55" s="108"/>
      <c r="H55" s="82"/>
      <c r="J55" s="139"/>
      <c r="K55" s="139"/>
      <c r="L55" s="139"/>
      <c r="M55" s="139"/>
      <c r="P55" s="140"/>
    </row>
    <row r="56" spans="1:16" s="31" customFormat="1" x14ac:dyDescent="0.2">
      <c r="A56" s="31" t="s">
        <v>73</v>
      </c>
      <c r="B56" s="107">
        <v>-196191353.29957342</v>
      </c>
      <c r="C56" s="107">
        <v>-10448419.347736953</v>
      </c>
      <c r="D56" s="107">
        <v>-909268446.00220299</v>
      </c>
      <c r="E56" s="107">
        <v>-48424244.309021682</v>
      </c>
      <c r="F56" s="108"/>
      <c r="G56" s="108"/>
      <c r="H56" s="82"/>
      <c r="J56" s="139"/>
      <c r="K56" s="139"/>
      <c r="L56" s="139"/>
      <c r="M56" s="139"/>
      <c r="P56" s="140"/>
    </row>
    <row r="57" spans="1:16" s="31" customFormat="1" x14ac:dyDescent="0.2">
      <c r="A57" s="31" t="s">
        <v>42</v>
      </c>
      <c r="B57" s="107">
        <v>-12355932.157292163</v>
      </c>
      <c r="C57" s="107">
        <v>-14777788.842876172</v>
      </c>
      <c r="D57" s="107">
        <v>-57264803.176186256</v>
      </c>
      <c r="E57" s="107">
        <v>-68489140.171193898</v>
      </c>
      <c r="F57" s="108"/>
      <c r="G57" s="108"/>
      <c r="H57" s="82"/>
      <c r="J57" s="139"/>
      <c r="K57" s="139"/>
      <c r="L57" s="139"/>
      <c r="M57" s="139"/>
      <c r="P57" s="140"/>
    </row>
    <row r="58" spans="1:16" s="31" customFormat="1" x14ac:dyDescent="0.2">
      <c r="A58" s="31" t="s">
        <v>33</v>
      </c>
      <c r="B58" s="107">
        <v>-39949577.821070291</v>
      </c>
      <c r="C58" s="107">
        <v>-34687728.282263048</v>
      </c>
      <c r="D58" s="107">
        <v>-185150313.36953238</v>
      </c>
      <c r="E58" s="107">
        <v>-160763745.49697632</v>
      </c>
      <c r="F58" s="108"/>
      <c r="G58" s="108"/>
      <c r="H58" s="82"/>
      <c r="J58" s="139"/>
      <c r="K58" s="139"/>
      <c r="L58" s="139"/>
      <c r="M58" s="139"/>
      <c r="P58" s="140"/>
    </row>
    <row r="59" spans="1:16" s="31" customFormat="1" ht="12" thickBot="1" x14ac:dyDescent="0.25">
      <c r="A59" s="82" t="s">
        <v>108</v>
      </c>
      <c r="B59" s="104">
        <f>SUM(B52:B58)</f>
        <v>-123998422.39793602</v>
      </c>
      <c r="C59" s="104">
        <f>SUM(C52:C58)</f>
        <v>-225097387.48287603</v>
      </c>
      <c r="D59" s="104">
        <f>SUM(D52:D58)</f>
        <v>-574683082.42547441</v>
      </c>
      <c r="E59" s="104">
        <f>SUM(E52:E58)</f>
        <v>-1043236352.0281372</v>
      </c>
      <c r="F59" s="105"/>
      <c r="G59" s="108"/>
      <c r="H59" s="82"/>
      <c r="J59" s="139"/>
      <c r="K59" s="139"/>
      <c r="L59" s="139"/>
      <c r="M59" s="139"/>
      <c r="P59" s="140"/>
    </row>
    <row r="60" spans="1:16" s="31" customFormat="1" ht="12" hidden="1" thickTop="1" x14ac:dyDescent="0.2">
      <c r="B60" s="107"/>
      <c r="C60" s="107"/>
      <c r="D60" s="107"/>
      <c r="E60" s="107"/>
      <c r="F60" s="108"/>
      <c r="G60" s="108"/>
      <c r="H60" s="82"/>
      <c r="J60" s="139"/>
      <c r="K60" s="139"/>
      <c r="L60" s="139"/>
      <c r="M60" s="139"/>
      <c r="P60" s="140"/>
    </row>
    <row r="61" spans="1:16" s="31" customFormat="1" ht="12.75" thickTop="1" thickBot="1" x14ac:dyDescent="0.25">
      <c r="A61" s="82" t="s">
        <v>109</v>
      </c>
      <c r="B61" s="104">
        <v>-33118045.42675589</v>
      </c>
      <c r="C61" s="104">
        <v>-50564695.353827477</v>
      </c>
      <c r="D61" s="104">
        <v>-153488893.31484199</v>
      </c>
      <c r="E61" s="104">
        <v>-234347136.08684754</v>
      </c>
      <c r="F61" s="105"/>
      <c r="G61" s="108"/>
      <c r="H61" s="82"/>
      <c r="J61" s="139"/>
      <c r="K61" s="139"/>
      <c r="L61" s="139"/>
      <c r="M61" s="139"/>
      <c r="P61" s="140"/>
    </row>
    <row r="62" spans="1:16" s="31" customFormat="1" ht="12" hidden="1" thickTop="1" x14ac:dyDescent="0.2">
      <c r="B62" s="107"/>
      <c r="C62" s="107"/>
      <c r="D62" s="107"/>
      <c r="E62" s="107"/>
      <c r="F62" s="108"/>
      <c r="G62" s="108"/>
      <c r="H62" s="82"/>
      <c r="J62" s="139"/>
      <c r="K62" s="139"/>
      <c r="L62" s="139"/>
      <c r="M62" s="139"/>
      <c r="P62" s="140"/>
    </row>
    <row r="63" spans="1:16" s="31" customFormat="1" ht="12.75" thickTop="1" thickBot="1" x14ac:dyDescent="0.25">
      <c r="A63" s="82" t="s">
        <v>142</v>
      </c>
      <c r="B63" s="104">
        <v>50091260.649999999</v>
      </c>
      <c r="C63" s="104">
        <v>100655956</v>
      </c>
      <c r="D63" s="104">
        <v>232152956.60848999</v>
      </c>
      <c r="E63" s="104">
        <v>466500092.67759997</v>
      </c>
      <c r="F63" s="105"/>
      <c r="G63" s="108"/>
      <c r="H63" s="82"/>
      <c r="J63" s="139"/>
      <c r="K63" s="139"/>
      <c r="L63" s="139"/>
      <c r="M63" s="139"/>
      <c r="P63" s="140"/>
    </row>
    <row r="64" spans="1:16" s="31" customFormat="1" ht="14.25" hidden="1" thickTop="1" x14ac:dyDescent="0.35">
      <c r="B64" s="117"/>
      <c r="C64" s="117"/>
      <c r="D64" s="117"/>
      <c r="E64" s="117"/>
      <c r="F64" s="118"/>
      <c r="G64" s="108"/>
      <c r="H64" s="82"/>
      <c r="J64" s="139"/>
      <c r="K64" s="139"/>
      <c r="L64" s="139"/>
      <c r="M64" s="139"/>
      <c r="P64" s="140"/>
    </row>
    <row r="65" spans="1:16" s="31" customFormat="1" ht="12.75" thickTop="1" thickBot="1" x14ac:dyDescent="0.25">
      <c r="A65" s="82" t="s">
        <v>141</v>
      </c>
      <c r="B65" s="104">
        <v>16973215.219999999</v>
      </c>
      <c r="C65" s="104">
        <v>50091260.75</v>
      </c>
      <c r="D65" s="104">
        <v>78664063.258611992</v>
      </c>
      <c r="E65" s="104">
        <v>232152957.07194999</v>
      </c>
      <c r="F65" s="105"/>
      <c r="G65" s="108"/>
      <c r="H65" s="82"/>
      <c r="J65" s="139"/>
      <c r="K65" s="139"/>
      <c r="L65" s="139"/>
      <c r="M65" s="139"/>
      <c r="P65" s="140"/>
    </row>
    <row r="66" spans="1:16" s="31" customFormat="1" ht="12" thickTop="1" x14ac:dyDescent="0.2">
      <c r="A66" s="121"/>
      <c r="B66" s="119"/>
      <c r="C66" s="119"/>
      <c r="D66" s="119"/>
      <c r="E66" s="119"/>
      <c r="F66" s="105"/>
      <c r="G66" s="59"/>
      <c r="P66" s="140"/>
    </row>
    <row r="67" spans="1:16" s="31" customFormat="1" x14ac:dyDescent="0.2">
      <c r="A67" s="100"/>
      <c r="B67" s="57"/>
      <c r="C67" s="57"/>
      <c r="D67" s="59"/>
      <c r="E67" s="59"/>
      <c r="F67" s="59"/>
      <c r="G67" s="59"/>
      <c r="P67" s="140"/>
    </row>
    <row r="68" spans="1:16" x14ac:dyDescent="0.2">
      <c r="A68" s="100"/>
      <c r="B68" s="8"/>
      <c r="C68" s="8"/>
      <c r="D68" s="31"/>
      <c r="E68" s="31"/>
      <c r="F68" s="59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9"/>
  <sheetViews>
    <sheetView tabSelected="1" zoomScale="80" zoomScaleNormal="80" workbookViewId="0">
      <selection activeCell="B79" sqref="B79"/>
    </sheetView>
  </sheetViews>
  <sheetFormatPr defaultColWidth="9" defaultRowHeight="11.25" x14ac:dyDescent="0.2"/>
  <cols>
    <col min="1" max="1" width="65.5703125" style="31" customWidth="1"/>
    <col min="2" max="2" width="19.140625" style="31" customWidth="1"/>
    <col min="3" max="3" width="16.5703125" style="31" customWidth="1"/>
    <col min="4" max="4" width="17.28515625" style="31" customWidth="1"/>
    <col min="5" max="5" width="16.28515625" style="31" customWidth="1"/>
    <col min="6" max="6" width="22.7109375" style="31" customWidth="1"/>
    <col min="7" max="7" width="17.7109375" style="31" customWidth="1"/>
    <col min="8" max="8" width="17.140625" style="31" customWidth="1"/>
    <col min="9" max="9" width="19.7109375" style="31" customWidth="1"/>
    <col min="10" max="10" width="17.140625" style="31" customWidth="1"/>
    <col min="11" max="11" width="20.5703125" style="31" customWidth="1"/>
    <col min="12" max="12" width="9" style="31"/>
    <col min="13" max="13" width="27" style="31" customWidth="1"/>
    <col min="14" max="18" width="9" style="31"/>
    <col min="19" max="19" width="9.28515625" style="31" bestFit="1" customWidth="1"/>
    <col min="20" max="20" width="5.7109375" style="31" bestFit="1" customWidth="1"/>
    <col min="21" max="21" width="18.28515625" style="31" bestFit="1" customWidth="1"/>
    <col min="22" max="27" width="5.7109375" style="31" bestFit="1" customWidth="1"/>
    <col min="28" max="28" width="6.5703125" style="31" bestFit="1" customWidth="1"/>
    <col min="29" max="16384" width="9" style="31"/>
  </cols>
  <sheetData>
    <row r="1" spans="1:21" ht="13.5" x14ac:dyDescent="0.35">
      <c r="A1" s="7" t="s">
        <v>0</v>
      </c>
      <c r="U1" s="150"/>
    </row>
    <row r="2" spans="1:21" x14ac:dyDescent="0.2">
      <c r="A2" s="65" t="s">
        <v>158</v>
      </c>
      <c r="U2" s="8"/>
    </row>
    <row r="3" spans="1:21" x14ac:dyDescent="0.2">
      <c r="A3" s="64" t="s">
        <v>103</v>
      </c>
    </row>
    <row r="4" spans="1:21" x14ac:dyDescent="0.2">
      <c r="A4" s="64"/>
    </row>
    <row r="5" spans="1:21" x14ac:dyDescent="0.2">
      <c r="A5" s="122" t="s">
        <v>79</v>
      </c>
    </row>
    <row r="6" spans="1:21" ht="54" x14ac:dyDescent="0.35">
      <c r="A6" s="32"/>
      <c r="B6" s="133" t="s">
        <v>74</v>
      </c>
      <c r="C6" s="133" t="s">
        <v>10</v>
      </c>
      <c r="D6" s="134" t="s">
        <v>75</v>
      </c>
      <c r="E6" s="134" t="s">
        <v>24</v>
      </c>
      <c r="F6" s="133" t="s">
        <v>76</v>
      </c>
      <c r="G6" s="134" t="s">
        <v>53</v>
      </c>
      <c r="H6" s="134" t="s">
        <v>11</v>
      </c>
      <c r="I6" s="134" t="s">
        <v>77</v>
      </c>
      <c r="J6" s="133" t="s">
        <v>55</v>
      </c>
      <c r="K6" s="134" t="s">
        <v>78</v>
      </c>
    </row>
    <row r="7" spans="1:21" ht="13.5" x14ac:dyDescent="0.35">
      <c r="A7" s="143" t="s">
        <v>147</v>
      </c>
      <c r="B7" s="135">
        <v>1463323897</v>
      </c>
      <c r="C7" s="135">
        <v>74050518</v>
      </c>
      <c r="D7" s="135">
        <v>-1706362316</v>
      </c>
      <c r="E7" s="135">
        <v>149619175</v>
      </c>
      <c r="F7" s="135">
        <v>-24208516</v>
      </c>
      <c r="G7" s="135">
        <v>-596832659</v>
      </c>
      <c r="H7" s="135">
        <v>1043782894</v>
      </c>
      <c r="I7" s="135">
        <v>403372993</v>
      </c>
      <c r="J7" s="135">
        <v>17924067</v>
      </c>
      <c r="K7" s="135">
        <v>421297060</v>
      </c>
      <c r="P7" s="139"/>
      <c r="Q7" s="139"/>
      <c r="R7" s="139"/>
      <c r="S7" s="139"/>
    </row>
    <row r="8" spans="1:21" x14ac:dyDescent="0.2">
      <c r="A8" s="144" t="s">
        <v>148</v>
      </c>
      <c r="B8" s="47">
        <v>0</v>
      </c>
      <c r="C8" s="47">
        <v>0</v>
      </c>
      <c r="D8" s="47">
        <v>-185855571.72846028</v>
      </c>
      <c r="E8" s="47">
        <v>0</v>
      </c>
      <c r="F8" s="47">
        <v>0</v>
      </c>
      <c r="G8" s="47">
        <v>0</v>
      </c>
      <c r="H8" s="47">
        <v>0</v>
      </c>
      <c r="I8" s="47">
        <v>-185855571.72846028</v>
      </c>
      <c r="J8" s="47">
        <v>-928323.3235583629</v>
      </c>
      <c r="K8" s="47">
        <v>-186783895.05201864</v>
      </c>
      <c r="P8" s="139"/>
      <c r="Q8" s="139"/>
      <c r="R8" s="139"/>
      <c r="S8" s="139"/>
    </row>
    <row r="9" spans="1:21" x14ac:dyDescent="0.2">
      <c r="A9" s="144" t="s">
        <v>111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6713304.1228815848</v>
      </c>
      <c r="I9" s="47">
        <v>6713304.1228815848</v>
      </c>
      <c r="J9" s="47">
        <v>0</v>
      </c>
      <c r="K9" s="47">
        <v>6713304.1228815848</v>
      </c>
      <c r="P9" s="139"/>
      <c r="Q9" s="139"/>
      <c r="R9" s="139"/>
      <c r="S9" s="139"/>
    </row>
    <row r="10" spans="1:21" x14ac:dyDescent="0.2">
      <c r="A10" s="144" t="s">
        <v>149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23600512.319999997</v>
      </c>
      <c r="I10" s="47">
        <v>23600512.319999997</v>
      </c>
      <c r="J10" s="47">
        <v>0</v>
      </c>
      <c r="K10" s="47">
        <v>23600512.319999997</v>
      </c>
      <c r="P10" s="139"/>
      <c r="Q10" s="139"/>
      <c r="R10" s="139"/>
      <c r="S10" s="139"/>
    </row>
    <row r="11" spans="1:21" x14ac:dyDescent="0.2">
      <c r="A11" s="144" t="s">
        <v>150</v>
      </c>
      <c r="B11" s="47">
        <v>0</v>
      </c>
      <c r="C11" s="47">
        <v>0</v>
      </c>
      <c r="D11" s="47">
        <v>0</v>
      </c>
      <c r="E11" s="47">
        <v>233240214.82356367</v>
      </c>
      <c r="F11" s="47">
        <v>0</v>
      </c>
      <c r="G11" s="47">
        <v>0</v>
      </c>
      <c r="H11" s="47">
        <v>0</v>
      </c>
      <c r="I11" s="47">
        <v>233240214.82356367</v>
      </c>
      <c r="J11" s="47">
        <v>0</v>
      </c>
      <c r="K11" s="47">
        <v>233240214.82356367</v>
      </c>
      <c r="P11" s="139"/>
      <c r="Q11" s="139"/>
      <c r="R11" s="139"/>
      <c r="S11" s="139"/>
    </row>
    <row r="12" spans="1:21" x14ac:dyDescent="0.2">
      <c r="A12" s="145" t="s">
        <v>151</v>
      </c>
      <c r="B12" s="47">
        <v>0</v>
      </c>
      <c r="C12" s="47">
        <v>0</v>
      </c>
      <c r="D12" s="47">
        <v>0</v>
      </c>
      <c r="E12" s="47">
        <v>0</v>
      </c>
      <c r="F12" s="47">
        <v>-37331164.371955462</v>
      </c>
      <c r="G12" s="47">
        <v>0</v>
      </c>
      <c r="H12" s="47">
        <v>0</v>
      </c>
      <c r="I12" s="47">
        <v>-37331164.371955462</v>
      </c>
      <c r="J12" s="47">
        <v>0</v>
      </c>
      <c r="K12" s="47">
        <v>-37331164.371955462</v>
      </c>
      <c r="P12" s="139"/>
      <c r="Q12" s="139"/>
      <c r="R12" s="139"/>
      <c r="S12" s="139"/>
    </row>
    <row r="13" spans="1:21" ht="13.5" x14ac:dyDescent="0.35">
      <c r="A13" s="146" t="s">
        <v>152</v>
      </c>
      <c r="B13" s="141">
        <v>0</v>
      </c>
      <c r="C13" s="141">
        <v>0</v>
      </c>
      <c r="D13" s="141">
        <v>0</v>
      </c>
      <c r="E13" s="141">
        <v>233240214.82356367</v>
      </c>
      <c r="F13" s="141">
        <v>-37331164.371955462</v>
      </c>
      <c r="G13" s="141">
        <v>0</v>
      </c>
      <c r="H13" s="141">
        <v>30313816.44288158</v>
      </c>
      <c r="I13" s="141">
        <v>226222866.89448979</v>
      </c>
      <c r="J13" s="141">
        <v>0</v>
      </c>
      <c r="K13" s="141">
        <v>226222866.89448979</v>
      </c>
      <c r="P13" s="139"/>
      <c r="Q13" s="139"/>
      <c r="R13" s="139"/>
      <c r="S13" s="139"/>
    </row>
    <row r="14" spans="1:21" ht="13.5" x14ac:dyDescent="0.35">
      <c r="A14" s="143" t="s">
        <v>153</v>
      </c>
      <c r="B14" s="141">
        <v>0</v>
      </c>
      <c r="C14" s="141">
        <v>0</v>
      </c>
      <c r="D14" s="141">
        <v>-185855571.72846028</v>
      </c>
      <c r="E14" s="141">
        <v>233240214.82356367</v>
      </c>
      <c r="F14" s="141">
        <v>-37331164.371955462</v>
      </c>
      <c r="G14" s="141">
        <v>0</v>
      </c>
      <c r="H14" s="141">
        <v>30313816.44288158</v>
      </c>
      <c r="I14" s="141">
        <v>40367295.166029513</v>
      </c>
      <c r="J14" s="141">
        <v>-928323.3235583629</v>
      </c>
      <c r="K14" s="141">
        <v>39438971.842471153</v>
      </c>
      <c r="P14" s="139"/>
      <c r="Q14" s="139"/>
      <c r="R14" s="139"/>
      <c r="S14" s="139"/>
    </row>
    <row r="15" spans="1:21" x14ac:dyDescent="0.2">
      <c r="A15" s="144" t="s">
        <v>154</v>
      </c>
      <c r="B15" s="47">
        <v>0</v>
      </c>
      <c r="C15" s="47">
        <v>0</v>
      </c>
      <c r="D15" s="47">
        <v>11527833.217258684</v>
      </c>
      <c r="E15" s="47">
        <v>-11527833.217258684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P15" s="139"/>
      <c r="Q15" s="139"/>
      <c r="R15" s="139"/>
      <c r="S15" s="139"/>
    </row>
    <row r="16" spans="1:21" x14ac:dyDescent="0.2">
      <c r="A16" s="144" t="s">
        <v>155</v>
      </c>
      <c r="B16" s="47">
        <v>0</v>
      </c>
      <c r="C16" s="47">
        <v>0</v>
      </c>
      <c r="D16" s="47">
        <v>0</v>
      </c>
      <c r="E16" s="47">
        <v>0</v>
      </c>
      <c r="F16" s="47">
        <v>1844453.9247613894</v>
      </c>
      <c r="G16" s="47">
        <v>0</v>
      </c>
      <c r="H16" s="47">
        <v>0</v>
      </c>
      <c r="I16" s="47">
        <v>1844453.9247613894</v>
      </c>
      <c r="J16" s="47">
        <v>0</v>
      </c>
      <c r="K16" s="47">
        <v>1844453.9247613894</v>
      </c>
      <c r="P16" s="139"/>
      <c r="Q16" s="139"/>
      <c r="R16" s="139"/>
      <c r="S16" s="139"/>
    </row>
    <row r="17" spans="1:19" x14ac:dyDescent="0.2">
      <c r="A17" s="144" t="s">
        <v>156</v>
      </c>
      <c r="B17" s="47">
        <v>-582221647</v>
      </c>
      <c r="C17" s="47">
        <v>0</v>
      </c>
      <c r="D17" s="47">
        <v>582221647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P17" s="139"/>
      <c r="Q17" s="139"/>
      <c r="R17" s="139"/>
      <c r="S17" s="139"/>
    </row>
    <row r="18" spans="1:19" ht="13.5" x14ac:dyDescent="0.35">
      <c r="A18" s="143" t="s">
        <v>105</v>
      </c>
      <c r="B18" s="135">
        <v>881102250</v>
      </c>
      <c r="C18" s="135">
        <v>74050518</v>
      </c>
      <c r="D18" s="135">
        <v>-1298468407.5112016</v>
      </c>
      <c r="E18" s="135">
        <v>371331556.606305</v>
      </c>
      <c r="F18" s="135">
        <v>-59695226.44719407</v>
      </c>
      <c r="G18" s="135">
        <v>-596832659</v>
      </c>
      <c r="H18" s="135">
        <v>1074096710.4428816</v>
      </c>
      <c r="I18" s="135">
        <v>445584742.09079093</v>
      </c>
      <c r="J18" s="135">
        <v>16995743.676441636</v>
      </c>
      <c r="K18" s="135">
        <v>462580485.76723254</v>
      </c>
      <c r="P18" s="139"/>
      <c r="Q18" s="139"/>
      <c r="R18" s="139"/>
      <c r="S18" s="139"/>
    </row>
    <row r="19" spans="1:19" ht="13.5" hidden="1" x14ac:dyDescent="0.35">
      <c r="A19" s="142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P19" s="139"/>
      <c r="Q19" s="139"/>
      <c r="R19" s="139"/>
      <c r="S19" s="139"/>
    </row>
    <row r="20" spans="1:19" ht="13.5" x14ac:dyDescent="0.35">
      <c r="A20" s="142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P20" s="139"/>
      <c r="Q20" s="139"/>
      <c r="R20" s="139"/>
      <c r="S20" s="139"/>
    </row>
    <row r="21" spans="1:19" ht="13.5" x14ac:dyDescent="0.35">
      <c r="A21" s="143" t="s">
        <v>105</v>
      </c>
      <c r="B21" s="135">
        <v>881102250</v>
      </c>
      <c r="C21" s="135">
        <v>74050518</v>
      </c>
      <c r="D21" s="135">
        <v>-1298468407.5112016</v>
      </c>
      <c r="E21" s="135">
        <v>371331556.606305</v>
      </c>
      <c r="F21" s="135">
        <v>-59695226.44719407</v>
      </c>
      <c r="G21" s="135">
        <v>-596832659</v>
      </c>
      <c r="H21" s="135">
        <v>1074096710.4428816</v>
      </c>
      <c r="I21" s="135">
        <v>445584742.09079087</v>
      </c>
      <c r="J21" s="135">
        <v>16995743.676441636</v>
      </c>
      <c r="K21" s="135">
        <v>462580485.76723248</v>
      </c>
      <c r="P21" s="139"/>
      <c r="Q21" s="139"/>
      <c r="R21" s="139"/>
      <c r="S21" s="139"/>
    </row>
    <row r="22" spans="1:19" x14ac:dyDescent="0.2">
      <c r="A22" s="144" t="s">
        <v>157</v>
      </c>
      <c r="B22" s="47">
        <v>0</v>
      </c>
      <c r="C22" s="47">
        <v>0</v>
      </c>
      <c r="D22" s="47">
        <v>90624389.895293817</v>
      </c>
      <c r="E22" s="47">
        <v>0</v>
      </c>
      <c r="F22" s="47">
        <v>0</v>
      </c>
      <c r="G22" s="47">
        <v>0</v>
      </c>
      <c r="H22" s="47">
        <v>0</v>
      </c>
      <c r="I22" s="47">
        <v>90624389.895293817</v>
      </c>
      <c r="J22" s="47">
        <v>-280607.59984684107</v>
      </c>
      <c r="K22" s="47">
        <v>90343782.295446977</v>
      </c>
      <c r="P22" s="139"/>
      <c r="Q22" s="139"/>
      <c r="R22" s="139"/>
      <c r="S22" s="139"/>
    </row>
    <row r="23" spans="1:19" hidden="1" x14ac:dyDescent="0.2">
      <c r="A23" s="144" t="s">
        <v>150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P23" s="139"/>
      <c r="Q23" s="139"/>
      <c r="R23" s="139"/>
      <c r="S23" s="139"/>
    </row>
    <row r="24" spans="1:19" hidden="1" x14ac:dyDescent="0.2">
      <c r="A24" s="145" t="s">
        <v>151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P24" s="139"/>
      <c r="Q24" s="139"/>
      <c r="R24" s="139"/>
      <c r="S24" s="139"/>
    </row>
    <row r="25" spans="1:19" x14ac:dyDescent="0.2">
      <c r="A25" s="144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-25763995.019999996</v>
      </c>
      <c r="I25" s="47">
        <v>-25763995.019999996</v>
      </c>
      <c r="J25" s="47">
        <v>0</v>
      </c>
      <c r="K25" s="47">
        <v>-25763995.019999996</v>
      </c>
      <c r="P25" s="139"/>
      <c r="Q25" s="139"/>
      <c r="R25" s="139"/>
      <c r="S25" s="139"/>
    </row>
    <row r="26" spans="1:19" x14ac:dyDescent="0.2">
      <c r="A26" s="144" t="s">
        <v>111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1659338.8934314374</v>
      </c>
      <c r="I26" s="47">
        <v>1659338.8934314374</v>
      </c>
      <c r="J26" s="47">
        <v>0</v>
      </c>
      <c r="K26" s="47">
        <v>1659338.8934314374</v>
      </c>
      <c r="P26" s="139"/>
      <c r="Q26" s="139"/>
      <c r="R26" s="139"/>
      <c r="S26" s="139"/>
    </row>
    <row r="27" spans="1:19" ht="13.5" x14ac:dyDescent="0.35">
      <c r="A27" s="146" t="s">
        <v>152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  <c r="H27" s="135">
        <v>-24104656.12656856</v>
      </c>
      <c r="I27" s="135">
        <v>-24104656.12656856</v>
      </c>
      <c r="J27" s="135">
        <v>0</v>
      </c>
      <c r="K27" s="135">
        <v>-24104656.12656856</v>
      </c>
      <c r="P27" s="139"/>
      <c r="Q27" s="139"/>
      <c r="R27" s="139"/>
      <c r="S27" s="139"/>
    </row>
    <row r="28" spans="1:19" ht="13.5" x14ac:dyDescent="0.35">
      <c r="A28" s="143" t="s">
        <v>153</v>
      </c>
      <c r="B28" s="135">
        <v>0</v>
      </c>
      <c r="C28" s="135">
        <v>0</v>
      </c>
      <c r="D28" s="135">
        <v>90624389.895293817</v>
      </c>
      <c r="E28" s="135">
        <v>0</v>
      </c>
      <c r="F28" s="135">
        <v>0</v>
      </c>
      <c r="G28" s="135">
        <v>0</v>
      </c>
      <c r="H28" s="135">
        <v>-24104656.12656856</v>
      </c>
      <c r="I28" s="135">
        <v>66519733.768725261</v>
      </c>
      <c r="J28" s="135">
        <v>-280607.59984684107</v>
      </c>
      <c r="K28" s="135">
        <v>66239126.168878421</v>
      </c>
      <c r="P28" s="139"/>
      <c r="Q28" s="139"/>
      <c r="R28" s="139"/>
      <c r="S28" s="139"/>
    </row>
    <row r="29" spans="1:19" x14ac:dyDescent="0.2">
      <c r="A29" s="144" t="s">
        <v>154</v>
      </c>
      <c r="B29" s="47">
        <v>0</v>
      </c>
      <c r="C29" s="47">
        <v>0</v>
      </c>
      <c r="D29" s="47">
        <v>49780670.962640509</v>
      </c>
      <c r="E29" s="47">
        <v>-49780670.962640509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P29" s="139"/>
      <c r="Q29" s="139"/>
      <c r="R29" s="139"/>
      <c r="S29" s="139"/>
    </row>
    <row r="30" spans="1:19" x14ac:dyDescent="0.2">
      <c r="A30" s="144" t="s">
        <v>155</v>
      </c>
      <c r="B30" s="47">
        <v>0</v>
      </c>
      <c r="C30" s="47">
        <v>0</v>
      </c>
      <c r="D30" s="47">
        <v>0</v>
      </c>
      <c r="E30" s="47">
        <v>0</v>
      </c>
      <c r="F30" s="47">
        <v>7897294.7427680716</v>
      </c>
      <c r="G30" s="47">
        <v>0</v>
      </c>
      <c r="H30" s="47">
        <v>0</v>
      </c>
      <c r="I30" s="47">
        <v>7897294.7427680716</v>
      </c>
      <c r="J30" s="47">
        <v>67612.512054411069</v>
      </c>
      <c r="K30" s="47">
        <v>7964907.2548224824</v>
      </c>
      <c r="P30" s="139"/>
      <c r="Q30" s="139"/>
      <c r="R30" s="139"/>
      <c r="S30" s="139"/>
    </row>
    <row r="31" spans="1:19" hidden="1" x14ac:dyDescent="0.2">
      <c r="A31" s="144" t="s">
        <v>156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P31" s="139"/>
      <c r="Q31" s="139"/>
      <c r="R31" s="139"/>
      <c r="S31" s="139"/>
    </row>
    <row r="32" spans="1:19" ht="13.5" x14ac:dyDescent="0.35">
      <c r="A32" s="143" t="s">
        <v>128</v>
      </c>
      <c r="B32" s="135">
        <v>881102250</v>
      </c>
      <c r="C32" s="135">
        <v>74050518</v>
      </c>
      <c r="D32" s="135">
        <v>-1158063346.6532674</v>
      </c>
      <c r="E32" s="135">
        <v>321550885.64366448</v>
      </c>
      <c r="F32" s="135">
        <v>-51797931.704425998</v>
      </c>
      <c r="G32" s="135">
        <v>-596832659</v>
      </c>
      <c r="H32" s="135">
        <v>1049992054.316313</v>
      </c>
      <c r="I32" s="135">
        <v>520001770.60228419</v>
      </c>
      <c r="J32" s="135">
        <v>16782748.588649206</v>
      </c>
      <c r="K32" s="135">
        <v>536784519.19093341</v>
      </c>
      <c r="P32" s="139"/>
      <c r="Q32" s="139"/>
      <c r="R32" s="139"/>
      <c r="S32" s="139"/>
    </row>
    <row r="33" spans="1:19" ht="13.5" x14ac:dyDescent="0.35">
      <c r="A33" s="142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P33" s="139"/>
      <c r="Q33" s="139"/>
      <c r="R33" s="139"/>
      <c r="S33" s="139"/>
    </row>
    <row r="34" spans="1:19" ht="13.5" hidden="1" x14ac:dyDescent="0.35">
      <c r="A34" s="142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P34" s="139"/>
      <c r="Q34" s="139"/>
      <c r="R34" s="139"/>
      <c r="S34" s="139"/>
    </row>
    <row r="35" spans="1:19" ht="13.5" hidden="1" x14ac:dyDescent="0.35">
      <c r="A35" s="142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P35" s="139"/>
      <c r="Q35" s="139"/>
      <c r="R35" s="139"/>
      <c r="S35" s="139"/>
    </row>
    <row r="36" spans="1:19" ht="13.5" hidden="1" x14ac:dyDescent="0.35">
      <c r="A36" s="142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P36" s="139"/>
      <c r="Q36" s="139"/>
      <c r="R36" s="139"/>
      <c r="S36" s="139"/>
    </row>
    <row r="37" spans="1:19" ht="13.5" hidden="1" x14ac:dyDescent="0.35">
      <c r="A37" s="142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P37" s="139"/>
      <c r="Q37" s="139"/>
      <c r="R37" s="139"/>
      <c r="S37" s="139"/>
    </row>
    <row r="38" spans="1:19" ht="13.5" hidden="1" x14ac:dyDescent="0.35">
      <c r="A38" s="142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P38" s="139"/>
      <c r="Q38" s="139"/>
      <c r="R38" s="139"/>
      <c r="S38" s="139"/>
    </row>
    <row r="39" spans="1:19" x14ac:dyDescent="0.2">
      <c r="A39" s="59"/>
      <c r="B39" s="8"/>
      <c r="C39" s="8"/>
      <c r="D39" s="8"/>
      <c r="E39" s="8"/>
      <c r="F39" s="8"/>
      <c r="G39" s="8"/>
      <c r="H39" s="8"/>
      <c r="I39" s="8"/>
      <c r="J39" s="8"/>
      <c r="K39" s="8"/>
      <c r="P39" s="139"/>
      <c r="Q39" s="139"/>
      <c r="R39" s="139"/>
      <c r="S39" s="139"/>
    </row>
    <row r="40" spans="1:19" x14ac:dyDescent="0.2">
      <c r="A40" s="59" t="s">
        <v>104</v>
      </c>
      <c r="B40" s="8"/>
      <c r="C40" s="8"/>
      <c r="D40" s="8"/>
      <c r="E40" s="8"/>
      <c r="F40" s="8"/>
      <c r="G40" s="8"/>
      <c r="H40" s="8"/>
      <c r="I40" s="8"/>
      <c r="J40" s="8"/>
      <c r="K40" s="8"/>
      <c r="P40" s="139"/>
      <c r="Q40" s="139"/>
      <c r="R40" s="139"/>
      <c r="S40" s="139"/>
    </row>
    <row r="41" spans="1:19" ht="54" x14ac:dyDescent="0.35">
      <c r="A41" s="48"/>
      <c r="B41" s="133" t="s">
        <v>74</v>
      </c>
      <c r="C41" s="133" t="s">
        <v>10</v>
      </c>
      <c r="D41" s="134" t="s">
        <v>75</v>
      </c>
      <c r="E41" s="134" t="s">
        <v>24</v>
      </c>
      <c r="F41" s="133" t="s">
        <v>76</v>
      </c>
      <c r="G41" s="134" t="s">
        <v>53</v>
      </c>
      <c r="H41" s="134" t="s">
        <v>11</v>
      </c>
      <c r="I41" s="134" t="s">
        <v>77</v>
      </c>
      <c r="J41" s="133" t="s">
        <v>55</v>
      </c>
      <c r="K41" s="134" t="s">
        <v>78</v>
      </c>
      <c r="P41" s="139"/>
      <c r="Q41" s="139"/>
      <c r="R41" s="139"/>
      <c r="S41" s="139"/>
    </row>
    <row r="42" spans="1:19" ht="13.5" x14ac:dyDescent="0.35">
      <c r="A42" s="143" t="s">
        <v>147</v>
      </c>
      <c r="B42" s="135">
        <v>6781920933.9161997</v>
      </c>
      <c r="C42" s="135">
        <v>343194529.98280001</v>
      </c>
      <c r="D42" s="135">
        <v>-7908306791.4935999</v>
      </c>
      <c r="E42" s="135">
        <v>693425029.66499996</v>
      </c>
      <c r="F42" s="135">
        <v>-112196788.2536</v>
      </c>
      <c r="G42" s="135">
        <v>-2766080641.4014001</v>
      </c>
      <c r="H42" s="135">
        <v>4837516194.8424006</v>
      </c>
      <c r="I42" s="135">
        <v>1869472467.2578006</v>
      </c>
      <c r="J42" s="135">
        <v>83070880.298199996</v>
      </c>
      <c r="K42" s="135">
        <v>1952543347.5560005</v>
      </c>
      <c r="P42" s="139"/>
      <c r="Q42" s="139"/>
      <c r="R42" s="139"/>
      <c r="S42" s="139"/>
    </row>
    <row r="43" spans="1:19" x14ac:dyDescent="0.2">
      <c r="A43" s="144" t="s">
        <v>148</v>
      </c>
      <c r="B43" s="47">
        <v>0</v>
      </c>
      <c r="C43" s="47">
        <v>0</v>
      </c>
      <c r="D43" s="47">
        <v>-861366232.73272204</v>
      </c>
      <c r="E43" s="47">
        <v>0</v>
      </c>
      <c r="F43" s="47">
        <v>0</v>
      </c>
      <c r="G43" s="47">
        <v>0</v>
      </c>
      <c r="H43" s="47">
        <v>0</v>
      </c>
      <c r="I43" s="47">
        <v>-861366232.73272204</v>
      </c>
      <c r="J43" s="47">
        <v>-4302407.2753635887</v>
      </c>
      <c r="K43" s="47">
        <v>-865668640.00808561</v>
      </c>
      <c r="P43" s="139"/>
      <c r="Q43" s="139"/>
      <c r="R43" s="139"/>
      <c r="S43" s="139"/>
    </row>
    <row r="44" spans="1:19" x14ac:dyDescent="0.2">
      <c r="A44" s="144" t="s">
        <v>111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31113479.287906993</v>
      </c>
      <c r="I44" s="47">
        <v>31113479.287906993</v>
      </c>
      <c r="J44" s="47">
        <v>0</v>
      </c>
      <c r="K44" s="47">
        <v>31113479.287906993</v>
      </c>
      <c r="P44" s="139"/>
      <c r="Q44" s="139"/>
      <c r="R44" s="139"/>
      <c r="S44" s="139"/>
    </row>
    <row r="45" spans="1:19" x14ac:dyDescent="0.2">
      <c r="A45" s="144" t="s">
        <v>149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109378937.33827198</v>
      </c>
      <c r="I45" s="47">
        <v>109378937.33827198</v>
      </c>
      <c r="J45" s="47">
        <v>0</v>
      </c>
      <c r="K45" s="47">
        <v>109378937.33827198</v>
      </c>
      <c r="P45" s="139"/>
      <c r="Q45" s="139"/>
      <c r="R45" s="139"/>
      <c r="S45" s="139"/>
    </row>
    <row r="46" spans="1:19" x14ac:dyDescent="0.2">
      <c r="A46" s="144" t="s">
        <v>150</v>
      </c>
      <c r="B46" s="47">
        <v>0</v>
      </c>
      <c r="C46" s="47">
        <v>0</v>
      </c>
      <c r="D46" s="47">
        <v>0</v>
      </c>
      <c r="E46" s="47">
        <v>1080975099.6212881</v>
      </c>
      <c r="F46" s="47">
        <v>0</v>
      </c>
      <c r="G46" s="47">
        <v>0</v>
      </c>
      <c r="H46" s="47">
        <v>0</v>
      </c>
      <c r="I46" s="47">
        <v>1080975099.6212881</v>
      </c>
      <c r="J46" s="47">
        <v>0</v>
      </c>
      <c r="K46" s="47">
        <v>1080975099.6212881</v>
      </c>
      <c r="P46" s="139"/>
      <c r="Q46" s="139"/>
      <c r="R46" s="139"/>
      <c r="S46" s="139"/>
    </row>
    <row r="47" spans="1:19" x14ac:dyDescent="0.2">
      <c r="A47" s="145" t="s">
        <v>151</v>
      </c>
      <c r="B47" s="47">
        <v>0</v>
      </c>
      <c r="C47" s="47">
        <v>0</v>
      </c>
      <c r="D47" s="47">
        <v>0</v>
      </c>
      <c r="E47" s="47">
        <v>0</v>
      </c>
      <c r="F47" s="47">
        <v>-173015014.39826477</v>
      </c>
      <c r="G47" s="47">
        <v>0</v>
      </c>
      <c r="H47" s="47">
        <v>0</v>
      </c>
      <c r="I47" s="47">
        <v>-173015014.39826477</v>
      </c>
      <c r="J47" s="47">
        <v>0</v>
      </c>
      <c r="K47" s="47">
        <v>-173015014.39826477</v>
      </c>
      <c r="P47" s="139"/>
      <c r="Q47" s="139"/>
      <c r="R47" s="139"/>
      <c r="S47" s="139"/>
    </row>
    <row r="48" spans="1:19" ht="13.5" x14ac:dyDescent="0.35">
      <c r="A48" s="146" t="s">
        <v>152</v>
      </c>
      <c r="B48" s="141">
        <v>0</v>
      </c>
      <c r="C48" s="141">
        <v>0</v>
      </c>
      <c r="D48" s="141">
        <v>0</v>
      </c>
      <c r="E48" s="141">
        <v>1080975099.6212881</v>
      </c>
      <c r="F48" s="141">
        <v>-173015014.39826477</v>
      </c>
      <c r="G48" s="141">
        <v>0</v>
      </c>
      <c r="H48" s="141">
        <v>140492416.62617898</v>
      </c>
      <c r="I48" s="141">
        <v>1048452501.8492023</v>
      </c>
      <c r="J48" s="141">
        <v>0</v>
      </c>
      <c r="K48" s="141">
        <v>1048452501.8492023</v>
      </c>
      <c r="P48" s="139"/>
      <c r="Q48" s="139"/>
      <c r="R48" s="139"/>
      <c r="S48" s="139"/>
    </row>
    <row r="49" spans="1:19" ht="13.5" x14ac:dyDescent="0.35">
      <c r="A49" s="143" t="s">
        <v>153</v>
      </c>
      <c r="B49" s="141">
        <v>0</v>
      </c>
      <c r="C49" s="141">
        <v>0</v>
      </c>
      <c r="D49" s="141">
        <v>-861366232.73272204</v>
      </c>
      <c r="E49" s="141">
        <v>1080975099.6212881</v>
      </c>
      <c r="F49" s="141">
        <v>-173015014.39826477</v>
      </c>
      <c r="G49" s="141">
        <v>0</v>
      </c>
      <c r="H49" s="141">
        <v>140492416.62617898</v>
      </c>
      <c r="I49" s="141">
        <v>187086269.11648023</v>
      </c>
      <c r="J49" s="141">
        <v>-4302407.2753635887</v>
      </c>
      <c r="K49" s="141">
        <v>182783861.84111667</v>
      </c>
      <c r="P49" s="139"/>
      <c r="Q49" s="139"/>
      <c r="R49" s="139"/>
      <c r="S49" s="139"/>
    </row>
    <row r="50" spans="1:19" x14ac:dyDescent="0.2">
      <c r="A50" s="144" t="s">
        <v>154</v>
      </c>
      <c r="B50" s="47">
        <v>0</v>
      </c>
      <c r="C50" s="47">
        <v>0</v>
      </c>
      <c r="D50" s="47">
        <v>53426895.828707099</v>
      </c>
      <c r="E50" s="47">
        <v>-53426895.828707099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P50" s="139"/>
      <c r="Q50" s="139"/>
      <c r="R50" s="139"/>
      <c r="S50" s="139"/>
    </row>
    <row r="51" spans="1:19" x14ac:dyDescent="0.2">
      <c r="A51" s="144" t="s">
        <v>155</v>
      </c>
      <c r="B51" s="47">
        <v>0</v>
      </c>
      <c r="C51" s="47">
        <v>0</v>
      </c>
      <c r="D51" s="47">
        <v>0</v>
      </c>
      <c r="E51" s="47">
        <v>0</v>
      </c>
      <c r="F51" s="47">
        <v>8548306.1596991345</v>
      </c>
      <c r="G51" s="47">
        <v>0</v>
      </c>
      <c r="H51" s="47">
        <v>0</v>
      </c>
      <c r="I51" s="47">
        <v>8548306.1596991345</v>
      </c>
      <c r="J51" s="47">
        <v>0</v>
      </c>
      <c r="K51" s="47">
        <v>8548306.1596991345</v>
      </c>
      <c r="P51" s="139"/>
      <c r="Q51" s="139"/>
      <c r="R51" s="139"/>
      <c r="S51" s="139"/>
    </row>
    <row r="52" spans="1:19" x14ac:dyDescent="0.2">
      <c r="A52" s="144" t="s">
        <v>156</v>
      </c>
      <c r="B52" s="47">
        <v>-2698364445.1861997</v>
      </c>
      <c r="C52" s="47">
        <v>0</v>
      </c>
      <c r="D52" s="47">
        <v>2698364445.1861997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P52" s="139"/>
      <c r="Q52" s="139"/>
      <c r="R52" s="139"/>
      <c r="S52" s="139"/>
    </row>
    <row r="53" spans="1:19" ht="13.5" x14ac:dyDescent="0.35">
      <c r="A53" s="143" t="s">
        <v>105</v>
      </c>
      <c r="B53" s="135">
        <v>4083556488.73</v>
      </c>
      <c r="C53" s="135">
        <v>343194529.98280001</v>
      </c>
      <c r="D53" s="135">
        <v>-6017881683.2114162</v>
      </c>
      <c r="E53" s="135">
        <v>1720973233.457581</v>
      </c>
      <c r="F53" s="135">
        <v>-276663496.49216563</v>
      </c>
      <c r="G53" s="135">
        <v>-2766080641.4014001</v>
      </c>
      <c r="H53" s="135">
        <v>4978008611.4685793</v>
      </c>
      <c r="I53" s="135">
        <v>2065107042.5339799</v>
      </c>
      <c r="J53" s="135">
        <v>78768473.022836402</v>
      </c>
      <c r="K53" s="135">
        <v>2143875515.5568163</v>
      </c>
      <c r="P53" s="139"/>
      <c r="Q53" s="139"/>
      <c r="R53" s="139"/>
      <c r="S53" s="139"/>
    </row>
    <row r="54" spans="1:19" hidden="1" x14ac:dyDescent="0.2"/>
    <row r="56" spans="1:19" ht="13.5" x14ac:dyDescent="0.35">
      <c r="A56" s="143" t="s">
        <v>105</v>
      </c>
      <c r="B56" s="135">
        <v>4083556488.73</v>
      </c>
      <c r="C56" s="135">
        <v>343194529.98280001</v>
      </c>
      <c r="D56" s="135">
        <v>-6017881683.2114162</v>
      </c>
      <c r="E56" s="135">
        <v>1720973233.457581</v>
      </c>
      <c r="F56" s="135">
        <v>-276663496.49216563</v>
      </c>
      <c r="G56" s="135">
        <v>-2766080641.4014001</v>
      </c>
      <c r="H56" s="135">
        <v>4978008611.4685793</v>
      </c>
      <c r="I56" s="135">
        <v>2065107042.5339785</v>
      </c>
      <c r="J56" s="135">
        <v>78768473.022836402</v>
      </c>
      <c r="K56" s="135">
        <v>2143875515.5568149</v>
      </c>
      <c r="P56" s="139"/>
      <c r="Q56" s="139"/>
      <c r="R56" s="139"/>
      <c r="S56" s="139"/>
    </row>
    <row r="57" spans="1:19" x14ac:dyDescent="0.2">
      <c r="A57" s="144" t="s">
        <v>157</v>
      </c>
      <c r="B57" s="47">
        <v>0</v>
      </c>
      <c r="C57" s="47">
        <v>0</v>
      </c>
      <c r="D57" s="47">
        <v>420007797.40872872</v>
      </c>
      <c r="E57" s="47">
        <v>0</v>
      </c>
      <c r="F57" s="47">
        <v>0</v>
      </c>
      <c r="G57" s="47">
        <v>0</v>
      </c>
      <c r="H57" s="47">
        <v>0</v>
      </c>
      <c r="I57" s="47">
        <v>420007797.40872872</v>
      </c>
      <c r="J57" s="47">
        <v>-1300503.9822501696</v>
      </c>
      <c r="K57" s="47">
        <v>418707293.42647856</v>
      </c>
      <c r="P57" s="139"/>
      <c r="Q57" s="139"/>
      <c r="R57" s="139"/>
      <c r="S57" s="139"/>
    </row>
    <row r="58" spans="1:19" hidden="1" x14ac:dyDescent="0.2">
      <c r="A58" s="144" t="s">
        <v>150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P58" s="139"/>
      <c r="Q58" s="139"/>
      <c r="R58" s="139"/>
      <c r="S58" s="139"/>
    </row>
    <row r="59" spans="1:19" hidden="1" x14ac:dyDescent="0.2">
      <c r="A59" s="145" t="s">
        <v>151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P59" s="139"/>
      <c r="Q59" s="139"/>
      <c r="R59" s="139"/>
      <c r="S59" s="139"/>
    </row>
    <row r="60" spans="1:19" x14ac:dyDescent="0.2">
      <c r="A60" s="144" t="s">
        <v>149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-119405811.31969197</v>
      </c>
      <c r="I60" s="47">
        <v>-119405811.31969197</v>
      </c>
      <c r="J60" s="47">
        <v>0</v>
      </c>
      <c r="K60" s="47">
        <v>-119405811.31969197</v>
      </c>
      <c r="P60" s="139"/>
      <c r="Q60" s="139"/>
      <c r="R60" s="139"/>
      <c r="S60" s="139"/>
    </row>
    <row r="61" spans="1:19" x14ac:dyDescent="0.2">
      <c r="A61" s="144" t="s">
        <v>111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7690372.0354973394</v>
      </c>
      <c r="I61" s="47">
        <v>7690372.0354973394</v>
      </c>
      <c r="J61" s="47">
        <v>0</v>
      </c>
      <c r="K61" s="47">
        <v>7690372.0354973394</v>
      </c>
      <c r="P61" s="139"/>
      <c r="Q61" s="139"/>
      <c r="R61" s="139"/>
      <c r="S61" s="139"/>
    </row>
    <row r="62" spans="1:19" ht="13.5" x14ac:dyDescent="0.35">
      <c r="A62" s="146" t="s">
        <v>152</v>
      </c>
      <c r="B62" s="135">
        <v>0</v>
      </c>
      <c r="C62" s="135">
        <v>0</v>
      </c>
      <c r="D62" s="135">
        <v>0</v>
      </c>
      <c r="E62" s="135">
        <v>0</v>
      </c>
      <c r="F62" s="135">
        <v>0</v>
      </c>
      <c r="G62" s="135">
        <v>0</v>
      </c>
      <c r="H62" s="135">
        <v>-111715439.28419463</v>
      </c>
      <c r="I62" s="135">
        <v>-111715439.28419463</v>
      </c>
      <c r="J62" s="135">
        <v>0</v>
      </c>
      <c r="K62" s="135">
        <v>-111715439.28419463</v>
      </c>
      <c r="P62" s="139"/>
      <c r="Q62" s="139"/>
      <c r="R62" s="139"/>
      <c r="S62" s="139"/>
    </row>
    <row r="63" spans="1:19" ht="13.5" x14ac:dyDescent="0.35">
      <c r="A63" s="143" t="s">
        <v>153</v>
      </c>
      <c r="B63" s="135">
        <v>0</v>
      </c>
      <c r="C63" s="135">
        <v>0</v>
      </c>
      <c r="D63" s="135">
        <v>420007797.40872872</v>
      </c>
      <c r="E63" s="135">
        <v>0</v>
      </c>
      <c r="F63" s="135">
        <v>0</v>
      </c>
      <c r="G63" s="135">
        <v>0</v>
      </c>
      <c r="H63" s="135">
        <v>-111715439.28419463</v>
      </c>
      <c r="I63" s="135">
        <v>308292358.12453407</v>
      </c>
      <c r="J63" s="135">
        <v>-1300503.9822501696</v>
      </c>
      <c r="K63" s="135">
        <v>306991854.14228392</v>
      </c>
      <c r="P63" s="139"/>
      <c r="Q63" s="139"/>
      <c r="R63" s="139"/>
      <c r="S63" s="139"/>
    </row>
    <row r="64" spans="1:19" x14ac:dyDescent="0.2">
      <c r="A64" s="144" t="s">
        <v>154</v>
      </c>
      <c r="B64" s="47">
        <v>0</v>
      </c>
      <c r="C64" s="47">
        <v>0</v>
      </c>
      <c r="D64" s="47">
        <v>230713499.40345368</v>
      </c>
      <c r="E64" s="47">
        <v>-230713499.40345368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P64" s="139"/>
      <c r="Q64" s="139"/>
      <c r="R64" s="139"/>
      <c r="S64" s="139"/>
    </row>
    <row r="65" spans="1:19" x14ac:dyDescent="0.2">
      <c r="A65" s="144" t="s">
        <v>155</v>
      </c>
      <c r="B65" s="47">
        <v>0</v>
      </c>
      <c r="C65" s="47">
        <v>0</v>
      </c>
      <c r="D65" s="47">
        <v>0</v>
      </c>
      <c r="E65" s="47">
        <v>0</v>
      </c>
      <c r="F65" s="47">
        <v>36600804.394832902</v>
      </c>
      <c r="G65" s="47">
        <v>0</v>
      </c>
      <c r="H65" s="47">
        <v>0</v>
      </c>
      <c r="I65" s="47">
        <v>36600804.394832902</v>
      </c>
      <c r="J65" s="47">
        <v>313354.12836737355</v>
      </c>
      <c r="K65" s="47">
        <v>36914158.523200274</v>
      </c>
      <c r="P65" s="139"/>
      <c r="Q65" s="139"/>
      <c r="R65" s="139"/>
      <c r="S65" s="139"/>
    </row>
    <row r="66" spans="1:19" hidden="1" x14ac:dyDescent="0.2">
      <c r="A66" s="144" t="s">
        <v>156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P66" s="139"/>
      <c r="Q66" s="139"/>
      <c r="R66" s="139"/>
      <c r="S66" s="139"/>
    </row>
    <row r="67" spans="1:19" ht="13.5" x14ac:dyDescent="0.35">
      <c r="A67" s="143" t="s">
        <v>128</v>
      </c>
      <c r="B67" s="135">
        <v>4083556488.73</v>
      </c>
      <c r="C67" s="135">
        <v>343194529.98280001</v>
      </c>
      <c r="D67" s="135">
        <v>-5367160386.3992338</v>
      </c>
      <c r="E67" s="135">
        <v>1490259734.0541275</v>
      </c>
      <c r="F67" s="135">
        <v>-240062692.09733272</v>
      </c>
      <c r="G67" s="135">
        <v>-2766080641.4014001</v>
      </c>
      <c r="H67" s="135">
        <v>4866293172.1843843</v>
      </c>
      <c r="I67" s="135">
        <v>2410000205.0533457</v>
      </c>
      <c r="J67" s="135">
        <v>77781323.168953612</v>
      </c>
      <c r="K67" s="135">
        <v>2487781528.2222986</v>
      </c>
      <c r="P67" s="139"/>
      <c r="Q67" s="139"/>
      <c r="R67" s="139"/>
      <c r="S67" s="139"/>
    </row>
    <row r="68" spans="1:19" x14ac:dyDescent="0.2">
      <c r="A68" s="59"/>
    </row>
    <row r="69" spans="1:19" x14ac:dyDescent="0.2">
      <c r="A69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pozitiei financiare</vt:lpstr>
      <vt:lpstr>Sit profitului sau pierderii</vt:lpstr>
      <vt:lpstr>Alte elemente ale rezultatului </vt:lpstr>
      <vt:lpstr>Sit fluxurilor de trezorerie</vt:lpstr>
      <vt:lpstr>Sit modificarilor capitalurilor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2023-02-28T12:59:06Z</dcterms:modified>
</cp:coreProperties>
</file>