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PRC5PVY0\"/>
    </mc:Choice>
  </mc:AlternateContent>
  <xr:revisionPtr revIDLastSave="0" documentId="13_ncr:1_{143CA46E-D9EE-4E49-BDE3-0ED2C0932398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C38" i="4"/>
  <c r="D38" i="4"/>
  <c r="E38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9" i="4"/>
  <c r="C39" i="4"/>
  <c r="D39" i="4"/>
  <c r="E39" i="4"/>
  <c r="B40" i="4"/>
  <c r="C40" i="4"/>
  <c r="D40" i="4"/>
  <c r="E40" i="4"/>
  <c r="B41" i="4"/>
  <c r="C41" i="4"/>
  <c r="D41" i="4"/>
  <c r="E41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E32" i="6"/>
  <c r="E30" i="6"/>
  <c r="E29" i="6"/>
  <c r="E27" i="6"/>
  <c r="E26" i="6"/>
  <c r="E24" i="6"/>
  <c r="E20" i="6"/>
  <c r="E19" i="6"/>
  <c r="E18" i="6"/>
  <c r="E15" i="6"/>
  <c r="E13" i="6"/>
  <c r="D32" i="6"/>
  <c r="D30" i="6"/>
  <c r="D29" i="6"/>
  <c r="D27" i="6"/>
  <c r="D26" i="6"/>
  <c r="D24" i="6"/>
  <c r="D20" i="6"/>
  <c r="D19" i="6"/>
  <c r="D18" i="6"/>
  <c r="D15" i="6"/>
  <c r="D13" i="6"/>
  <c r="C32" i="6"/>
  <c r="C30" i="6"/>
  <c r="C29" i="6"/>
  <c r="C27" i="6"/>
  <c r="C26" i="6"/>
  <c r="C24" i="6"/>
  <c r="C20" i="6"/>
  <c r="C19" i="6"/>
  <c r="C18" i="6"/>
  <c r="C15" i="6"/>
  <c r="C13" i="6"/>
  <c r="B32" i="6"/>
  <c r="B30" i="6"/>
  <c r="B29" i="6"/>
  <c r="B27" i="6"/>
  <c r="B26" i="6"/>
  <c r="B24" i="6"/>
  <c r="B20" i="6"/>
  <c r="B19" i="6"/>
  <c r="B18" i="6"/>
  <c r="B15" i="6"/>
  <c r="B13" i="6"/>
  <c r="E9" i="6"/>
  <c r="D9" i="6"/>
  <c r="C9" i="6"/>
  <c r="B9" i="6"/>
  <c r="K38" i="3" l="1"/>
  <c r="K39" i="3"/>
  <c r="K40" i="3"/>
  <c r="K41" i="3"/>
  <c r="K42" i="3"/>
  <c r="K43" i="3"/>
  <c r="K44" i="3"/>
  <c r="K45" i="3"/>
  <c r="K46" i="3"/>
  <c r="K47" i="3"/>
  <c r="K48" i="3"/>
  <c r="K49" i="3"/>
  <c r="K52" i="3"/>
  <c r="K53" i="3"/>
  <c r="K54" i="3"/>
  <c r="K55" i="3"/>
  <c r="K56" i="3"/>
  <c r="K57" i="3"/>
  <c r="K58" i="3"/>
  <c r="K59" i="3"/>
  <c r="K60" i="3"/>
  <c r="K61" i="3"/>
  <c r="K62" i="3"/>
  <c r="K63" i="3"/>
  <c r="C38" i="3"/>
  <c r="D38" i="3"/>
  <c r="E38" i="3"/>
  <c r="F38" i="3"/>
  <c r="G38" i="3"/>
  <c r="H38" i="3"/>
  <c r="I38" i="3"/>
  <c r="J38" i="3"/>
  <c r="C39" i="3"/>
  <c r="D39" i="3"/>
  <c r="E39" i="3"/>
  <c r="F39" i="3"/>
  <c r="G39" i="3"/>
  <c r="H39" i="3"/>
  <c r="I39" i="3"/>
  <c r="J39" i="3"/>
  <c r="C40" i="3"/>
  <c r="D40" i="3"/>
  <c r="E40" i="3"/>
  <c r="F40" i="3"/>
  <c r="G40" i="3"/>
  <c r="H40" i="3"/>
  <c r="I40" i="3"/>
  <c r="J40" i="3"/>
  <c r="C41" i="3"/>
  <c r="D41" i="3"/>
  <c r="E41" i="3"/>
  <c r="F41" i="3"/>
  <c r="G41" i="3"/>
  <c r="H41" i="3"/>
  <c r="I41" i="3"/>
  <c r="J41" i="3"/>
  <c r="C42" i="3"/>
  <c r="D42" i="3"/>
  <c r="E42" i="3"/>
  <c r="F42" i="3"/>
  <c r="G42" i="3"/>
  <c r="H42" i="3"/>
  <c r="I42" i="3"/>
  <c r="J42" i="3"/>
  <c r="C43" i="3"/>
  <c r="D43" i="3"/>
  <c r="E43" i="3"/>
  <c r="F43" i="3"/>
  <c r="G43" i="3"/>
  <c r="H43" i="3"/>
  <c r="I43" i="3"/>
  <c r="J43" i="3"/>
  <c r="C44" i="3"/>
  <c r="D44" i="3"/>
  <c r="E44" i="3"/>
  <c r="F44" i="3"/>
  <c r="G44" i="3"/>
  <c r="H44" i="3"/>
  <c r="I44" i="3"/>
  <c r="J44" i="3"/>
  <c r="C45" i="3"/>
  <c r="D45" i="3"/>
  <c r="E45" i="3"/>
  <c r="F45" i="3"/>
  <c r="G45" i="3"/>
  <c r="H45" i="3"/>
  <c r="I45" i="3"/>
  <c r="J45" i="3"/>
  <c r="C46" i="3"/>
  <c r="D46" i="3"/>
  <c r="E46" i="3"/>
  <c r="F46" i="3"/>
  <c r="G46" i="3"/>
  <c r="H46" i="3"/>
  <c r="I46" i="3"/>
  <c r="J46" i="3"/>
  <c r="C47" i="3"/>
  <c r="D47" i="3"/>
  <c r="E47" i="3"/>
  <c r="F47" i="3"/>
  <c r="G47" i="3"/>
  <c r="H47" i="3"/>
  <c r="I47" i="3"/>
  <c r="J47" i="3"/>
  <c r="C48" i="3"/>
  <c r="D48" i="3"/>
  <c r="E48" i="3"/>
  <c r="F48" i="3"/>
  <c r="G48" i="3"/>
  <c r="H48" i="3"/>
  <c r="I48" i="3"/>
  <c r="J48" i="3"/>
  <c r="C49" i="3"/>
  <c r="D49" i="3"/>
  <c r="E49" i="3"/>
  <c r="F49" i="3"/>
  <c r="G49" i="3"/>
  <c r="H49" i="3"/>
  <c r="I49" i="3"/>
  <c r="J49" i="3"/>
  <c r="C52" i="3"/>
  <c r="D52" i="3"/>
  <c r="E52" i="3"/>
  <c r="F52" i="3"/>
  <c r="G52" i="3"/>
  <c r="H52" i="3"/>
  <c r="I52" i="3"/>
  <c r="J52" i="3"/>
  <c r="C53" i="3"/>
  <c r="D53" i="3"/>
  <c r="E53" i="3"/>
  <c r="F53" i="3"/>
  <c r="G53" i="3"/>
  <c r="H53" i="3"/>
  <c r="I53" i="3"/>
  <c r="J53" i="3"/>
  <c r="C54" i="3"/>
  <c r="D54" i="3"/>
  <c r="E54" i="3"/>
  <c r="F54" i="3"/>
  <c r="G54" i="3"/>
  <c r="H54" i="3"/>
  <c r="I54" i="3"/>
  <c r="J54" i="3"/>
  <c r="C55" i="3"/>
  <c r="D55" i="3"/>
  <c r="E55" i="3"/>
  <c r="F55" i="3"/>
  <c r="G55" i="3"/>
  <c r="H55" i="3"/>
  <c r="I55" i="3"/>
  <c r="J55" i="3"/>
  <c r="C56" i="3"/>
  <c r="D56" i="3"/>
  <c r="E56" i="3"/>
  <c r="F56" i="3"/>
  <c r="G56" i="3"/>
  <c r="H56" i="3"/>
  <c r="I56" i="3"/>
  <c r="J56" i="3"/>
  <c r="C57" i="3"/>
  <c r="D57" i="3"/>
  <c r="E57" i="3"/>
  <c r="F57" i="3"/>
  <c r="G57" i="3"/>
  <c r="H57" i="3"/>
  <c r="I57" i="3"/>
  <c r="J57" i="3"/>
  <c r="C58" i="3"/>
  <c r="D58" i="3"/>
  <c r="E58" i="3"/>
  <c r="F58" i="3"/>
  <c r="G58" i="3"/>
  <c r="H58" i="3"/>
  <c r="I58" i="3"/>
  <c r="J58" i="3"/>
  <c r="C59" i="3"/>
  <c r="D59" i="3"/>
  <c r="E59" i="3"/>
  <c r="F59" i="3"/>
  <c r="G59" i="3"/>
  <c r="H59" i="3"/>
  <c r="I59" i="3"/>
  <c r="J59" i="3"/>
  <c r="C60" i="3"/>
  <c r="D60" i="3"/>
  <c r="E60" i="3"/>
  <c r="F60" i="3"/>
  <c r="G60" i="3"/>
  <c r="H60" i="3"/>
  <c r="I60" i="3"/>
  <c r="J60" i="3"/>
  <c r="C61" i="3"/>
  <c r="D61" i="3"/>
  <c r="E61" i="3"/>
  <c r="F61" i="3"/>
  <c r="G61" i="3"/>
  <c r="H61" i="3"/>
  <c r="I61" i="3"/>
  <c r="J61" i="3"/>
  <c r="C62" i="3"/>
  <c r="D62" i="3"/>
  <c r="E62" i="3"/>
  <c r="F62" i="3"/>
  <c r="G62" i="3"/>
  <c r="H62" i="3"/>
  <c r="I62" i="3"/>
  <c r="J62" i="3"/>
  <c r="C63" i="3"/>
  <c r="D63" i="3"/>
  <c r="E63" i="3"/>
  <c r="F63" i="3"/>
  <c r="G63" i="3"/>
  <c r="H63" i="3"/>
  <c r="I63" i="3"/>
  <c r="J63" i="3"/>
  <c r="B39" i="3"/>
  <c r="B40" i="3"/>
  <c r="B41" i="3"/>
  <c r="B42" i="3"/>
  <c r="B43" i="3"/>
  <c r="B44" i="3"/>
  <c r="B45" i="3"/>
  <c r="B46" i="3"/>
  <c r="B47" i="3"/>
  <c r="B48" i="3"/>
  <c r="B49" i="3"/>
  <c r="B52" i="3"/>
  <c r="B53" i="3"/>
  <c r="B54" i="3"/>
  <c r="B55" i="3"/>
  <c r="B56" i="3"/>
  <c r="B57" i="3"/>
  <c r="B58" i="3"/>
  <c r="B59" i="3"/>
  <c r="B60" i="3"/>
  <c r="B61" i="3"/>
  <c r="B62" i="3"/>
  <c r="B63" i="3"/>
  <c r="A63" i="3"/>
  <c r="A62" i="3"/>
  <c r="A59" i="3"/>
  <c r="A60" i="3"/>
  <c r="A61" i="3"/>
  <c r="B38" i="3"/>
  <c r="A39" i="3"/>
  <c r="A40" i="3"/>
  <c r="A41" i="3"/>
  <c r="A42" i="3"/>
  <c r="A43" i="3"/>
  <c r="A44" i="3"/>
  <c r="A45" i="3"/>
  <c r="A46" i="3"/>
  <c r="A47" i="3"/>
  <c r="A48" i="3"/>
  <c r="A49" i="3"/>
  <c r="A52" i="3"/>
  <c r="A53" i="3"/>
  <c r="A54" i="3"/>
  <c r="A55" i="3"/>
  <c r="A56" i="3"/>
  <c r="A57" i="3"/>
  <c r="A58" i="3"/>
  <c r="A38" i="3"/>
  <c r="B21" i="3"/>
  <c r="C21" i="3"/>
  <c r="D21" i="3"/>
  <c r="E21" i="3"/>
  <c r="F21" i="3"/>
  <c r="G21" i="3"/>
  <c r="H21" i="3"/>
  <c r="I21" i="3"/>
  <c r="J21" i="3"/>
  <c r="K21" i="3"/>
  <c r="B22" i="3"/>
  <c r="C22" i="3"/>
  <c r="D22" i="3"/>
  <c r="E22" i="3"/>
  <c r="F22" i="3"/>
  <c r="G22" i="3"/>
  <c r="H22" i="3"/>
  <c r="I22" i="3"/>
  <c r="J22" i="3"/>
  <c r="K22" i="3"/>
  <c r="B23" i="3"/>
  <c r="C23" i="3"/>
  <c r="D23" i="3"/>
  <c r="E23" i="3"/>
  <c r="F23" i="3"/>
  <c r="G23" i="3"/>
  <c r="H23" i="3"/>
  <c r="I23" i="3"/>
  <c r="J23" i="3"/>
  <c r="K23" i="3"/>
  <c r="B24" i="3"/>
  <c r="C24" i="3"/>
  <c r="D24" i="3"/>
  <c r="E24" i="3"/>
  <c r="F24" i="3"/>
  <c r="G24" i="3"/>
  <c r="H24" i="3"/>
  <c r="I24" i="3"/>
  <c r="J24" i="3"/>
  <c r="K24" i="3"/>
  <c r="B25" i="3"/>
  <c r="C25" i="3"/>
  <c r="D25" i="3"/>
  <c r="E25" i="3"/>
  <c r="F25" i="3"/>
  <c r="G25" i="3"/>
  <c r="H25" i="3"/>
  <c r="I25" i="3"/>
  <c r="J25" i="3"/>
  <c r="K25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B32" i="3"/>
  <c r="C32" i="3"/>
  <c r="D32" i="3"/>
  <c r="E32" i="3"/>
  <c r="F32" i="3"/>
  <c r="G32" i="3"/>
  <c r="H32" i="3"/>
  <c r="I32" i="3"/>
  <c r="J32" i="3"/>
  <c r="K32" i="3"/>
  <c r="A30" i="3"/>
  <c r="A31" i="3"/>
  <c r="A32" i="3"/>
  <c r="A29" i="3"/>
  <c r="A21" i="3"/>
  <c r="A22" i="3"/>
  <c r="A23" i="3"/>
  <c r="A24" i="3"/>
  <c r="A25" i="3"/>
  <c r="A26" i="3"/>
  <c r="A27" i="3"/>
  <c r="A28" i="3"/>
  <c r="A8" i="3"/>
  <c r="A9" i="3"/>
  <c r="A10" i="3"/>
  <c r="A11" i="3"/>
  <c r="A12" i="3"/>
  <c r="A13" i="3"/>
  <c r="A14" i="3"/>
  <c r="A15" i="3"/>
  <c r="A16" i="3"/>
  <c r="A17" i="3"/>
  <c r="A18" i="3"/>
  <c r="B18" i="3" l="1"/>
  <c r="C18" i="3"/>
  <c r="D18" i="3"/>
  <c r="E18" i="3"/>
  <c r="F18" i="3"/>
  <c r="G18" i="3"/>
  <c r="H18" i="3"/>
  <c r="I18" i="3"/>
  <c r="J18" i="3"/>
  <c r="K18" i="3"/>
  <c r="B17" i="3"/>
  <c r="C17" i="3"/>
  <c r="D17" i="3"/>
  <c r="E17" i="3"/>
  <c r="F17" i="3"/>
  <c r="G17" i="3"/>
  <c r="H17" i="3"/>
  <c r="I17" i="3"/>
  <c r="J17" i="3"/>
  <c r="K17" i="3"/>
  <c r="B8" i="3"/>
  <c r="C8" i="3"/>
  <c r="D8" i="3"/>
  <c r="E8" i="3"/>
  <c r="F8" i="3"/>
  <c r="G8" i="3"/>
  <c r="H8" i="3"/>
  <c r="I8" i="3"/>
  <c r="J8" i="3"/>
  <c r="K8" i="3"/>
  <c r="B9" i="3"/>
  <c r="C9" i="3"/>
  <c r="D9" i="3"/>
  <c r="E9" i="3"/>
  <c r="F9" i="3"/>
  <c r="G9" i="3"/>
  <c r="H9" i="3"/>
  <c r="I9" i="3"/>
  <c r="J9" i="3"/>
  <c r="K9" i="3"/>
  <c r="B10" i="3"/>
  <c r="C10" i="3"/>
  <c r="D10" i="3"/>
  <c r="E10" i="3"/>
  <c r="F10" i="3"/>
  <c r="G10" i="3"/>
  <c r="H10" i="3"/>
  <c r="I10" i="3"/>
  <c r="J10" i="3"/>
  <c r="K10" i="3"/>
  <c r="B11" i="3"/>
  <c r="C11" i="3"/>
  <c r="D11" i="3"/>
  <c r="E11" i="3"/>
  <c r="F11" i="3"/>
  <c r="G11" i="3"/>
  <c r="H11" i="3"/>
  <c r="I11" i="3"/>
  <c r="J11" i="3"/>
  <c r="K11" i="3"/>
  <c r="B12" i="3"/>
  <c r="C12" i="3"/>
  <c r="D12" i="3"/>
  <c r="E12" i="3"/>
  <c r="F12" i="3"/>
  <c r="G12" i="3"/>
  <c r="H12" i="3"/>
  <c r="I12" i="3"/>
  <c r="J12" i="3"/>
  <c r="K12" i="3"/>
  <c r="B13" i="3"/>
  <c r="C13" i="3"/>
  <c r="D13" i="3"/>
  <c r="E13" i="3"/>
  <c r="F13" i="3"/>
  <c r="G13" i="3"/>
  <c r="H13" i="3"/>
  <c r="I13" i="3"/>
  <c r="J13" i="3"/>
  <c r="K13" i="3"/>
  <c r="B14" i="3"/>
  <c r="C14" i="3"/>
  <c r="D14" i="3"/>
  <c r="E14" i="3"/>
  <c r="F14" i="3"/>
  <c r="G14" i="3"/>
  <c r="H14" i="3"/>
  <c r="I14" i="3"/>
  <c r="J14" i="3"/>
  <c r="K14" i="3"/>
  <c r="B15" i="3"/>
  <c r="C15" i="3"/>
  <c r="D15" i="3"/>
  <c r="E15" i="3"/>
  <c r="F15" i="3"/>
  <c r="G15" i="3"/>
  <c r="H15" i="3"/>
  <c r="I15" i="3"/>
  <c r="J15" i="3"/>
  <c r="K15" i="3"/>
  <c r="B16" i="3"/>
  <c r="C16" i="3"/>
  <c r="D16" i="3"/>
  <c r="E16" i="3"/>
  <c r="F16" i="3"/>
  <c r="G16" i="3"/>
  <c r="H16" i="3"/>
  <c r="I16" i="3"/>
  <c r="J16" i="3"/>
  <c r="K16" i="3"/>
  <c r="B7" i="3"/>
  <c r="C7" i="3"/>
  <c r="D7" i="3"/>
  <c r="E7" i="3"/>
  <c r="F7" i="3"/>
  <c r="G7" i="3"/>
  <c r="H7" i="3"/>
  <c r="I7" i="3"/>
  <c r="J7" i="3"/>
  <c r="K7" i="3"/>
  <c r="A7" i="3"/>
  <c r="E28" i="2"/>
  <c r="D28" i="2"/>
  <c r="C28" i="2"/>
  <c r="B28" i="2"/>
  <c r="C55" i="1" l="1"/>
  <c r="E55" i="1" l="1"/>
  <c r="C58" i="1" l="1"/>
  <c r="E58" i="1" l="1"/>
  <c r="B55" i="1" l="1"/>
  <c r="D55" i="1" l="1"/>
  <c r="B58" i="1" l="1"/>
  <c r="D58" i="1" l="1"/>
  <c r="E12" i="4" l="1"/>
  <c r="D12" i="4"/>
  <c r="C12" i="4"/>
  <c r="B12" i="4"/>
  <c r="E9" i="4"/>
  <c r="D9" i="4"/>
  <c r="C9" i="4"/>
  <c r="B9" i="4"/>
  <c r="E31" i="6"/>
  <c r="D31" i="6"/>
  <c r="C31" i="6"/>
  <c r="B31" i="6"/>
  <c r="E22" i="6"/>
  <c r="D22" i="6"/>
  <c r="C22" i="6"/>
  <c r="B22" i="6"/>
  <c r="E21" i="6"/>
  <c r="D21" i="6"/>
  <c r="C21" i="6"/>
  <c r="B21" i="6"/>
  <c r="E35" i="2"/>
  <c r="D35" i="2"/>
  <c r="C35" i="2"/>
  <c r="B35" i="2"/>
  <c r="E32" i="2"/>
  <c r="D32" i="2"/>
  <c r="C32" i="2"/>
  <c r="B32" i="2"/>
  <c r="E31" i="2"/>
  <c r="D31" i="2"/>
  <c r="C31" i="2"/>
  <c r="B31" i="2"/>
  <c r="E27" i="2"/>
  <c r="D27" i="2"/>
  <c r="C27" i="2"/>
  <c r="B27" i="2"/>
  <c r="E23" i="2"/>
  <c r="D23" i="2"/>
  <c r="C23" i="2"/>
  <c r="B23" i="2"/>
  <c r="E22" i="2"/>
  <c r="D22" i="2"/>
  <c r="C22" i="2"/>
  <c r="B22" i="2"/>
  <c r="E21" i="2"/>
  <c r="D21" i="2"/>
  <c r="C21" i="2"/>
  <c r="B21" i="2"/>
  <c r="E16" i="2"/>
  <c r="D16" i="2"/>
  <c r="C16" i="2"/>
  <c r="B16" i="2"/>
  <c r="E15" i="2"/>
  <c r="D15" i="2"/>
  <c r="C15" i="2"/>
  <c r="B15" i="2"/>
  <c r="E14" i="2"/>
  <c r="D14" i="2"/>
  <c r="C14" i="2"/>
  <c r="B14" i="2"/>
  <c r="E10" i="2"/>
  <c r="D10" i="2"/>
  <c r="C10" i="2"/>
  <c r="B10" i="2"/>
  <c r="E9" i="2"/>
  <c r="D9" i="2"/>
  <c r="C9" i="2"/>
  <c r="B9" i="2"/>
  <c r="E54" i="1"/>
  <c r="D54" i="1"/>
  <c r="C54" i="1"/>
  <c r="B54" i="1"/>
  <c r="E53" i="1"/>
  <c r="D53" i="1"/>
  <c r="C53" i="1"/>
  <c r="B53" i="1"/>
  <c r="E52" i="1"/>
  <c r="D52" i="1"/>
  <c r="C52" i="1"/>
  <c r="B52" i="1"/>
  <c r="E50" i="1"/>
  <c r="D50" i="1"/>
  <c r="C50" i="1"/>
  <c r="B50" i="1"/>
  <c r="E51" i="1"/>
  <c r="D51" i="1"/>
  <c r="C51" i="1"/>
  <c r="B51" i="1"/>
  <c r="E49" i="1"/>
  <c r="D49" i="1"/>
  <c r="C49" i="1"/>
  <c r="B49" i="1"/>
  <c r="E48" i="1"/>
  <c r="D48" i="1"/>
  <c r="C48" i="1"/>
  <c r="B48" i="1"/>
  <c r="E45" i="1"/>
  <c r="D45" i="1"/>
  <c r="C45" i="1"/>
  <c r="B45" i="1"/>
  <c r="E43" i="1"/>
  <c r="D43" i="1"/>
  <c r="C43" i="1"/>
  <c r="B43" i="1"/>
  <c r="E42" i="1"/>
  <c r="D42" i="1"/>
  <c r="C42" i="1"/>
  <c r="B42" i="1"/>
  <c r="E44" i="1"/>
  <c r="D44" i="1"/>
  <c r="C44" i="1"/>
  <c r="B44" i="1"/>
  <c r="E41" i="1"/>
  <c r="E46" i="1" s="1"/>
  <c r="D41" i="1"/>
  <c r="C41" i="1"/>
  <c r="B41" i="1"/>
  <c r="E36" i="1"/>
  <c r="D36" i="1"/>
  <c r="C36" i="1"/>
  <c r="B36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D56" i="1" l="1"/>
  <c r="E56" i="1"/>
  <c r="B56" i="1"/>
  <c r="C56" i="1"/>
  <c r="D46" i="1" l="1"/>
  <c r="B22" i="1"/>
  <c r="E5" i="1" l="1"/>
  <c r="D12" i="2" l="1"/>
  <c r="C12" i="2"/>
  <c r="E12" i="2"/>
  <c r="B12" i="2"/>
  <c r="C18" i="2" l="1"/>
  <c r="D18" i="2"/>
  <c r="B18" i="2"/>
  <c r="E18" i="2"/>
  <c r="D25" i="2" l="1"/>
  <c r="B25" i="2"/>
  <c r="C25" i="2"/>
  <c r="E25" i="2"/>
  <c r="C46" i="1"/>
  <c r="B29" i="2" l="1"/>
  <c r="C29" i="2"/>
  <c r="D29" i="2"/>
  <c r="E29" i="2"/>
  <c r="E16" i="1"/>
  <c r="C22" i="1"/>
  <c r="C16" i="1"/>
  <c r="C35" i="1"/>
  <c r="E22" i="1"/>
  <c r="C37" i="1" l="1"/>
  <c r="C24" i="1"/>
  <c r="E24" i="1"/>
  <c r="E35" i="1"/>
  <c r="E37" i="1" l="1"/>
  <c r="B46" i="1" l="1"/>
  <c r="B16" i="1"/>
  <c r="D22" i="1"/>
  <c r="B24" i="1" l="1"/>
  <c r="D16" i="1"/>
  <c r="D24" i="1" l="1"/>
  <c r="B35" i="1"/>
  <c r="B37" i="1" l="1"/>
  <c r="D35" i="1"/>
  <c r="D37" i="1" l="1"/>
</calcChain>
</file>

<file path=xl/sharedStrings.xml><?xml version="1.0" encoding="utf-8"?>
<sst xmlns="http://schemas.openxmlformats.org/spreadsheetml/2006/main" count="225" uniqueCount="152">
  <si>
    <t>Rompetrol Rafinare SA</t>
  </si>
  <si>
    <t>EXTRACT FROM</t>
  </si>
  <si>
    <t>Intangible assets</t>
  </si>
  <si>
    <t>Goodwill</t>
  </si>
  <si>
    <t>Property, plant and equipment</t>
  </si>
  <si>
    <t>Deferred tax asset</t>
  </si>
  <si>
    <t>Total non current assets</t>
  </si>
  <si>
    <t>Inventories, net</t>
  </si>
  <si>
    <t>Cash and cash equivalents</t>
  </si>
  <si>
    <t>Total current assets</t>
  </si>
  <si>
    <t>TOTAL ASSETS</t>
  </si>
  <si>
    <t>Share premium</t>
  </si>
  <si>
    <t>Other reserves</t>
  </si>
  <si>
    <t>Accumulated losses</t>
  </si>
  <si>
    <t>Current year result</t>
  </si>
  <si>
    <t>Total equity</t>
  </si>
  <si>
    <t>Long-term borrowings from banks</t>
  </si>
  <si>
    <t>Provisions</t>
  </si>
  <si>
    <t>Total non-current liabilities</t>
  </si>
  <si>
    <t>Trade and other payables</t>
  </si>
  <si>
    <t>Contract liabilities</t>
  </si>
  <si>
    <t>Short-term borrowings from banks</t>
  </si>
  <si>
    <t>Total current liabilities</t>
  </si>
  <si>
    <t>(audited)</t>
  </si>
  <si>
    <t>Cost of sales</t>
  </si>
  <si>
    <t>Other operating expenses</t>
  </si>
  <si>
    <t>Other operating income</t>
  </si>
  <si>
    <t>Other comprehensive income</t>
  </si>
  <si>
    <t>Revaluation reserves</t>
  </si>
  <si>
    <t>Total 
equity</t>
  </si>
  <si>
    <t>Adjustments for:</t>
  </si>
  <si>
    <t>Receivables and prepayments</t>
  </si>
  <si>
    <t>Inventories</t>
  </si>
  <si>
    <t>Change in working capital</t>
  </si>
  <si>
    <t>Cash flows from investing activities</t>
  </si>
  <si>
    <t>Purchase of property, plant and equipment</t>
  </si>
  <si>
    <t>Purchase of intangible assets</t>
  </si>
  <si>
    <t>Cash flows from financing activities</t>
  </si>
  <si>
    <t>Interest and bank charges paid, net</t>
  </si>
  <si>
    <t>Long - term loans received from banks</t>
  </si>
  <si>
    <t>Cash pooling movement</t>
  </si>
  <si>
    <t>Long - term loans repaid to banks</t>
  </si>
  <si>
    <t>Lease repayments</t>
  </si>
  <si>
    <t>CONSOLIDATED STATEMENT OF CHANGES IN EQUITY</t>
  </si>
  <si>
    <t>CONSOLIDATED STATEMENT OF CASH FLOWS</t>
  </si>
  <si>
    <t>CONSOLIDATED STATEMENT OF OTHER COMPREHENSIVE INCOME</t>
  </si>
  <si>
    <t>CONSOLIDATED INCOME STATEMENT</t>
  </si>
  <si>
    <t>CONSOLIDATED STATEMENT OF FINANCIAL POSITION</t>
  </si>
  <si>
    <t>(Amounts in US dollars represent the functional and presentation currency. Amounts in RON are supplementary financial information (see Note 2e))</t>
  </si>
  <si>
    <t>Long-term receivable</t>
  </si>
  <si>
    <t>Share capital</t>
  </si>
  <si>
    <t>Revaluation reserve, net</t>
  </si>
  <si>
    <t>Other reserves - Hybrid loan</t>
  </si>
  <si>
    <t>Effect of transfers with equity holders</t>
  </si>
  <si>
    <t>Equity attributable to equity holders of the parent</t>
  </si>
  <si>
    <t>Non-Controlling interest</t>
  </si>
  <si>
    <t>Other non-current liabilities</t>
  </si>
  <si>
    <t>Profit tax payable</t>
  </si>
  <si>
    <t>USD</t>
  </si>
  <si>
    <t>RON</t>
  </si>
  <si>
    <t>(supplementary info – see Note 2(e))</t>
  </si>
  <si>
    <t>Finance cost</t>
  </si>
  <si>
    <t>Finance income</t>
  </si>
  <si>
    <t>Foreign exchange loss, net</t>
  </si>
  <si>
    <t>Income tax</t>
  </si>
  <si>
    <t>(Loss)/Profit before income tax</t>
  </si>
  <si>
    <t>Attributable to:</t>
  </si>
  <si>
    <t>Equity holders of the parent</t>
  </si>
  <si>
    <t>Non-Controlling interests</t>
  </si>
  <si>
    <t>Other comprehensive income not to be reclassified to income statement in subsequent periods (net of tax):</t>
  </si>
  <si>
    <t>Deferred income tax related to revaluation, recognised in equity</t>
  </si>
  <si>
    <t>Hedging reserves</t>
  </si>
  <si>
    <t>Impairment for property, plant and equipment (incl write-off)</t>
  </si>
  <si>
    <t>Provision for environmental and other liabilities</t>
  </si>
  <si>
    <t>Late payment interest</t>
  </si>
  <si>
    <t>Other financial income</t>
  </si>
  <si>
    <t>Interest income</t>
  </si>
  <si>
    <t>Interest expense and bank charges</t>
  </si>
  <si>
    <t>Unrealised gains from derivatives</t>
  </si>
  <si>
    <t>Cash from operations before working capital changes</t>
  </si>
  <si>
    <t>Net working capital changes:</t>
  </si>
  <si>
    <t>Income tax paid</t>
  </si>
  <si>
    <t>Cash (paid)/received for derivatives, net</t>
  </si>
  <si>
    <t>Changes in payables for capital expenditures</t>
  </si>
  <si>
    <t>Proceeds from sale of property, plant and equipment</t>
  </si>
  <si>
    <t>Sale of investments</t>
  </si>
  <si>
    <t>Loans granted / repaid</t>
  </si>
  <si>
    <t>Share
 capital</t>
  </si>
  <si>
    <t>Amount in USD</t>
  </si>
  <si>
    <t>Amount in RON (supplementary info – see Note 2(e))</t>
  </si>
  <si>
    <t>Right of use assets</t>
  </si>
  <si>
    <t>Trade and other receivables</t>
  </si>
  <si>
    <t>Derivative financial instruments</t>
  </si>
  <si>
    <t>Obligations under lease agreements</t>
  </si>
  <si>
    <t>Deferred tax liabilities</t>
  </si>
  <si>
    <t>Short-term borrowings from shareholders and related parties</t>
  </si>
  <si>
    <t>TOTAL LIABILITIES AND SHAREHOLDERS' EQUITY</t>
  </si>
  <si>
    <t>Selling, general and administrative expenses, including logistic costs</t>
  </si>
  <si>
    <t>Operating profit/(loss)</t>
  </si>
  <si>
    <t>Basic</t>
  </si>
  <si>
    <r>
      <t xml:space="preserve">Earnings per share </t>
    </r>
    <r>
      <rPr>
        <i/>
        <sz val="8"/>
        <color theme="1"/>
        <rFont val="Arial"/>
        <family val="2"/>
      </rPr>
      <t>(US cents/share)</t>
    </r>
  </si>
  <si>
    <t>December 31, 2021</t>
  </si>
  <si>
    <t>Other comprehensive income to be reclassified to income statement in subsequent periods (net of tax):</t>
  </si>
  <si>
    <t>Deferred income tax related to revaluation, recognized in equity</t>
  </si>
  <si>
    <t>Net cash inflow from operating activities</t>
  </si>
  <si>
    <t>Net cash (outflow) from investing activities</t>
  </si>
  <si>
    <t>Net cash inflow (outflow) from financing activities</t>
  </si>
  <si>
    <t>Net increase (decrease) in cash and cash equivalents</t>
  </si>
  <si>
    <t>Revaluation of lands, buildings and equipment category in property plant and equipment</t>
  </si>
  <si>
    <t>Actuarial gains / (losses) on defined benefit pension plans</t>
  </si>
  <si>
    <t>Depreciation and amortization of property, plant and equipment and intangibles assets</t>
  </si>
  <si>
    <t>Depreciation of right-of-use assets</t>
  </si>
  <si>
    <t>Retirement benefit provisions</t>
  </si>
  <si>
    <t>Adjustments for gain loss on disposals of property, plant and equipment</t>
  </si>
  <si>
    <t>Net other comprehensive income to be reclassified to income/(loss) statement in subsequent periods</t>
  </si>
  <si>
    <t xml:space="preserve">Unrealised foreign exchange (gain)/loss </t>
  </si>
  <si>
    <t>Revenues from contracts with customers</t>
  </si>
  <si>
    <t>Gross profit</t>
  </si>
  <si>
    <t>Provisions for receivables and inventories (incl write-off)</t>
  </si>
  <si>
    <t>Unwinding of discount leasing</t>
  </si>
  <si>
    <t>December 31, 2022</t>
  </si>
  <si>
    <t>'December 31, 2022</t>
  </si>
  <si>
    <t>January - 'December 2022</t>
  </si>
  <si>
    <t>January  -'December 2021</t>
  </si>
  <si>
    <t>January - 'December 2021</t>
  </si>
  <si>
    <t>as at and for the financial exercise ended 31 December 2022</t>
  </si>
  <si>
    <t>(Loss)/Profit for the year</t>
  </si>
  <si>
    <t>Adjustments for revaluation increase (decrease), property, plant and equipment</t>
  </si>
  <si>
    <t>Provision for windfall tax</t>
  </si>
  <si>
    <t>Adjustments for increase (decrease) in trade and other payables and adjustments for increase (decrease) in contract liabilities</t>
  </si>
  <si>
    <t>Cash flows from (used in) cash pooling, classified as financing activities</t>
  </si>
  <si>
    <t>Cash flows from (used in) increase (decrease) in current borrowings from related parties</t>
  </si>
  <si>
    <t>Cash and cash equivalents at the end of the year</t>
  </si>
  <si>
    <t>Cash and cash equivalents at the beginning of the year</t>
  </si>
  <si>
    <t>Total comprehensive result for the year</t>
  </si>
  <si>
    <t>Net other comprehensive income/(loss) not to be reclassified to income statement in subsequent periods</t>
  </si>
  <si>
    <t xml:space="preserve">Total other comprehensive income/ (loss) for the year, net of tax </t>
  </si>
  <si>
    <t>Total comprehensive result for the year, net of tax</t>
  </si>
  <si>
    <t>Net gain/(loss) on cash flow hedges</t>
  </si>
  <si>
    <t>Other taxes payable*</t>
  </si>
  <si>
    <t>Other taxes*</t>
  </si>
  <si>
    <t>Unwinding of discount environmental provision</t>
  </si>
  <si>
    <t>Proceeds from current borrowings from banks</t>
  </si>
  <si>
    <t>Repayments of current borrowings from banks</t>
  </si>
  <si>
    <t>AUDITED CONSOLIDATED FINANCIAL STATEMENTS</t>
  </si>
  <si>
    <t>*The amounts presented are extracted from the Consolidated financial statements as at and for the financial exercise ended 31 December 2022 ("audited consolidated financial statements").</t>
  </si>
  <si>
    <t>In case there are inconsistencies or omissions from the amounts presented in the consolidated financial statements, the amounts presented in the audit consolidated financial statements will prevail.</t>
  </si>
  <si>
    <t>CONSOLIDATED STATEMENT OF FINANCIAL POSITION as at 31 December 2022 (audited)</t>
  </si>
  <si>
    <t>CONSOLIDATED INCOME STATEMENT for the period ended 31 'December 2022 (audited)</t>
  </si>
  <si>
    <t>CONSOLIDATED STATEMENT OF OTHER COMPREHENSIVE INCOME for the financial exercise ended 31 'December 2022 (audited)</t>
  </si>
  <si>
    <t>CONSOLIDATED STATEMENT OF CASH FLOWS for the period ended 31 December 2022 (audited)</t>
  </si>
  <si>
    <t>CONSOLIDATED STATEMENT OF CHANGES IN EQUITY as at 31 December 2022 (audited) and 31 december 2021 (audited)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</si>
</sst>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_-* #,##0.00\ &quot;RON&quot;_-;\-* #,##0.00\ &quot;RON&quot;_-;_-* &quot;-&quot;??\ &quot;RON&quot;_-;_-@_-"/>
    <numFmt numFmtId="168" formatCode="#,##0_ ;\-#,##0\ "/>
    <numFmt numFmtId="169" formatCode="[$-409]d\-mmm;@"/>
    <numFmt numFmtId="170" formatCode="_(* #,##0_);_(* \(#,##0\);_(* &quot;-&quot;????_);_(@_)"/>
    <numFmt numFmtId="171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i/>
      <sz val="7"/>
      <color theme="1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u val="singleAccounting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2" fillId="0" borderId="1" xfId="4" applyNumberFormat="1" applyFont="1" applyFill="1" applyBorder="1"/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13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14" fillId="0" borderId="0" xfId="0" applyFont="1"/>
    <xf numFmtId="165" fontId="2" fillId="0" borderId="0" xfId="1" applyNumberFormat="1" applyFont="1" applyFill="1" applyAlignment="1">
      <alignment horizontal="right"/>
    </xf>
    <xf numFmtId="0" fontId="16" fillId="0" borderId="0" xfId="0" applyFont="1" applyFill="1"/>
    <xf numFmtId="0" fontId="17" fillId="0" borderId="0" xfId="0" applyFont="1"/>
    <xf numFmtId="0" fontId="4" fillId="0" borderId="0" xfId="0" quotePrefix="1" applyNumberFormat="1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165" fontId="3" fillId="0" borderId="0" xfId="1" applyNumberFormat="1" applyFont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70" fontId="2" fillId="0" borderId="0" xfId="0" applyNumberFormat="1" applyFont="1" applyFill="1" applyAlignment="1">
      <alignment horizontal="center"/>
    </xf>
    <xf numFmtId="165" fontId="3" fillId="0" borderId="0" xfId="1" applyNumberFormat="1" applyFont="1" applyFill="1" applyBorder="1"/>
    <xf numFmtId="170" fontId="2" fillId="0" borderId="3" xfId="1" applyNumberFormat="1" applyFont="1" applyFill="1" applyBorder="1"/>
    <xf numFmtId="170" fontId="3" fillId="0" borderId="0" xfId="1" applyNumberFormat="1" applyFont="1" applyFill="1"/>
    <xf numFmtId="170" fontId="15" fillId="0" borderId="0" xfId="1" applyNumberFormat="1" applyFont="1" applyFill="1"/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15" fillId="0" borderId="0" xfId="0" applyFont="1" applyFill="1"/>
    <xf numFmtId="169" fontId="2" fillId="0" borderId="0" xfId="2" applyNumberFormat="1" applyFont="1" applyFill="1"/>
    <xf numFmtId="0" fontId="14" fillId="0" borderId="0" xfId="0" applyNumberFormat="1" applyFont="1" applyFill="1"/>
    <xf numFmtId="0" fontId="2" fillId="0" borderId="0" xfId="0" applyFont="1" applyFill="1" applyAlignment="1">
      <alignment horizontal="left"/>
    </xf>
    <xf numFmtId="165" fontId="3" fillId="0" borderId="0" xfId="0" applyNumberFormat="1" applyFont="1" applyFill="1"/>
    <xf numFmtId="168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7" fontId="3" fillId="0" borderId="0" xfId="0" applyNumberFormat="1" applyFont="1" applyFill="1"/>
    <xf numFmtId="0" fontId="3" fillId="0" borderId="0" xfId="0" applyFont="1" applyFill="1" applyAlignment="1">
      <alignment vertical="center"/>
    </xf>
    <xf numFmtId="37" fontId="2" fillId="0" borderId="0" xfId="0" applyNumberFormat="1" applyFont="1" applyFill="1"/>
    <xf numFmtId="167" fontId="2" fillId="0" borderId="0" xfId="0" applyNumberFormat="1" applyFont="1" applyFill="1" applyAlignment="1">
      <alignment horizontal="left" wrapText="1"/>
    </xf>
    <xf numFmtId="164" fontId="3" fillId="0" borderId="0" xfId="1" applyNumberFormat="1" applyFont="1" applyFill="1"/>
    <xf numFmtId="0" fontId="3" fillId="0" borderId="0" xfId="0" applyFont="1" applyFill="1" applyAlignment="1">
      <alignment horizontal="left"/>
    </xf>
    <xf numFmtId="49" fontId="19" fillId="0" borderId="0" xfId="3" quotePrefix="1" applyNumberFormat="1" applyFont="1" applyFill="1" applyAlignment="1">
      <alignment horizontal="center" wrapText="1"/>
    </xf>
    <xf numFmtId="15" fontId="3" fillId="0" borderId="0" xfId="0" applyNumberFormat="1" applyFont="1" applyFill="1"/>
    <xf numFmtId="0" fontId="2" fillId="0" borderId="0" xfId="2" applyFont="1" applyFill="1"/>
    <xf numFmtId="166" fontId="3" fillId="0" borderId="0" xfId="3" applyNumberFormat="1" applyFont="1" applyFill="1"/>
    <xf numFmtId="0" fontId="3" fillId="0" borderId="0" xfId="2" applyFont="1" applyFill="1"/>
    <xf numFmtId="166" fontId="3" fillId="0" borderId="0" xfId="3" applyNumberFormat="1" applyFont="1" applyFill="1" applyAlignment="1">
      <alignment horizontal="center"/>
    </xf>
    <xf numFmtId="165" fontId="3" fillId="0" borderId="0" xfId="4" applyNumberFormat="1" applyFont="1" applyFill="1"/>
    <xf numFmtId="3" fontId="3" fillId="0" borderId="0" xfId="1" applyNumberFormat="1" applyFont="1" applyFill="1"/>
    <xf numFmtId="43" fontId="3" fillId="0" borderId="0" xfId="1" applyFont="1" applyFill="1"/>
    <xf numFmtId="166" fontId="3" fillId="0" borderId="0" xfId="1" applyNumberFormat="1" applyFont="1" applyFill="1" applyAlignment="1">
      <alignment vertical="top"/>
    </xf>
    <xf numFmtId="0" fontId="3" fillId="0" borderId="0" xfId="0" applyFont="1" applyFill="1" applyAlignment="1">
      <alignment horizontal="right"/>
    </xf>
    <xf numFmtId="0" fontId="20" fillId="0" borderId="0" xfId="0" quotePrefix="1" applyFont="1" applyFill="1" applyAlignment="1">
      <alignment vertical="center" wrapText="1"/>
    </xf>
    <xf numFmtId="164" fontId="21" fillId="0" borderId="0" xfId="1" applyNumberFormat="1" applyFont="1" applyFill="1"/>
    <xf numFmtId="171" fontId="3" fillId="0" borderId="0" xfId="1" applyNumberFormat="1" applyFont="1" applyFill="1"/>
    <xf numFmtId="165" fontId="21" fillId="0" borderId="0" xfId="0" applyNumberFormat="1" applyFont="1" applyFill="1"/>
    <xf numFmtId="165" fontId="21" fillId="0" borderId="0" xfId="1" applyNumberFormat="1" applyFont="1" applyFill="1"/>
    <xf numFmtId="0" fontId="23" fillId="0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165" fontId="24" fillId="0" borderId="0" xfId="1" applyNumberFormat="1" applyFont="1" applyFill="1"/>
    <xf numFmtId="165" fontId="22" fillId="0" borderId="0" xfId="1" applyNumberFormat="1" applyFont="1"/>
    <xf numFmtId="165" fontId="22" fillId="0" borderId="0" xfId="1" applyNumberFormat="1" applyFont="1" applyFill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 applyAlignment="1"/>
    <xf numFmtId="0" fontId="4" fillId="0" borderId="0" xfId="0" applyFont="1" applyAlignment="1"/>
    <xf numFmtId="0" fontId="2" fillId="0" borderId="0" xfId="0" applyNumberFormat="1" applyFont="1" applyAlignment="1">
      <alignment horizontal="left"/>
    </xf>
    <xf numFmtId="49" fontId="23" fillId="0" borderId="0" xfId="3" quotePrefix="1" applyNumberFormat="1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6" fontId="2" fillId="0" borderId="0" xfId="3" applyNumberFormat="1" applyFont="1" applyFill="1" applyAlignment="1">
      <alignment horizontal="center"/>
    </xf>
    <xf numFmtId="15" fontId="3" fillId="0" borderId="0" xfId="0" applyNumberFormat="1" applyFont="1" applyFill="1" applyAlignment="1">
      <alignment horizontal="left"/>
    </xf>
    <xf numFmtId="0" fontId="22" fillId="0" borderId="0" xfId="0" applyFont="1"/>
    <xf numFmtId="0" fontId="20" fillId="0" borderId="0" xfId="0" quotePrefix="1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Alignment="1">
      <alignment vertical="center" wrapText="1"/>
    </xf>
    <xf numFmtId="0" fontId="22" fillId="0" borderId="0" xfId="0" applyFont="1" applyAlignment="1">
      <alignment horizontal="left" wrapText="1"/>
    </xf>
    <xf numFmtId="0" fontId="20" fillId="0" borderId="0" xfId="0" applyFont="1" applyAlignment="1">
      <alignment vertical="center" wrapText="1"/>
    </xf>
    <xf numFmtId="165" fontId="24" fillId="0" borderId="0" xfId="0" applyNumberFormat="1" applyFont="1"/>
    <xf numFmtId="0" fontId="22" fillId="0" borderId="0" xfId="0" applyFont="1" applyAlignment="1">
      <alignment horizontal="left" vertical="center" wrapText="1"/>
    </xf>
    <xf numFmtId="43" fontId="21" fillId="0" borderId="0" xfId="1" applyFont="1"/>
    <xf numFmtId="43" fontId="22" fillId="0" borderId="0" xfId="1" applyFont="1"/>
    <xf numFmtId="43" fontId="3" fillId="0" borderId="0" xfId="1" applyFont="1"/>
    <xf numFmtId="165" fontId="3" fillId="0" borderId="0" xfId="0" applyNumberFormat="1" applyFont="1"/>
    <xf numFmtId="165" fontId="20" fillId="0" borderId="0" xfId="1" applyNumberFormat="1" applyFont="1" applyFill="1"/>
    <xf numFmtId="43" fontId="20" fillId="0" borderId="0" xfId="1" applyFont="1" applyFill="1"/>
    <xf numFmtId="0" fontId="20" fillId="0" borderId="0" xfId="0" quotePrefix="1" applyFont="1" applyBorder="1" applyAlignment="1">
      <alignment vertical="center" wrapText="1"/>
    </xf>
    <xf numFmtId="165" fontId="24" fillId="0" borderId="0" xfId="1" applyNumberFormat="1" applyFont="1" applyFill="1" applyBorder="1"/>
    <xf numFmtId="0" fontId="3" fillId="0" borderId="0" xfId="0" applyFont="1" applyBorder="1"/>
    <xf numFmtId="168" fontId="15" fillId="0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5" fontId="19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2" fillId="0" borderId="0" xfId="1" applyNumberFormat="1" applyFont="1" applyFill="1"/>
    <xf numFmtId="165" fontId="19" fillId="0" borderId="0" xfId="1" applyNumberFormat="1" applyFont="1" applyFill="1"/>
    <xf numFmtId="0" fontId="20" fillId="0" borderId="0" xfId="0" applyFont="1"/>
    <xf numFmtId="165" fontId="20" fillId="0" borderId="3" xfId="1" applyNumberFormat="1" applyFont="1" applyFill="1" applyBorder="1"/>
    <xf numFmtId="165" fontId="25" fillId="0" borderId="0" xfId="1" applyNumberFormat="1" applyFont="1" applyFill="1"/>
    <xf numFmtId="165" fontId="22" fillId="0" borderId="0" xfId="1" applyNumberFormat="1" applyFont="1" applyFill="1" applyAlignment="1">
      <alignment horizontal="center"/>
    </xf>
    <xf numFmtId="165" fontId="20" fillId="0" borderId="0" xfId="1" applyNumberFormat="1" applyFont="1" applyFill="1" applyAlignment="1">
      <alignment horizontal="center"/>
    </xf>
    <xf numFmtId="165" fontId="26" fillId="0" borderId="0" xfId="1" applyNumberFormat="1" applyFont="1" applyFill="1"/>
    <xf numFmtId="165" fontId="26" fillId="0" borderId="0" xfId="1" applyNumberFormat="1" applyFont="1"/>
    <xf numFmtId="168" fontId="18" fillId="0" borderId="0" xfId="0" applyNumberFormat="1" applyFont="1" applyFill="1" applyAlignment="1">
      <alignment horizontal="center"/>
    </xf>
    <xf numFmtId="168" fontId="15" fillId="0" borderId="0" xfId="0" applyNumberFormat="1" applyFont="1" applyFill="1" applyAlignment="1">
      <alignment horizont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s\Finance%20RRCP\Bugete&amp;Forecast\Anul%202022\Monthly%20reporting\12_Decembrie_2022\PEM\PEM%20Conso\Financials%20PEM%20conso%20Dec_22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BS"/>
      <sheetName val="IS"/>
      <sheetName val="SOCI"/>
      <sheetName val="CF"/>
      <sheetName val="CE update Dec 2022"/>
      <sheetName val="Notes IS"/>
      <sheetName val="Notes BS"/>
      <sheetName val="Leasing"/>
      <sheetName val="Intang"/>
      <sheetName val="PPE"/>
      <sheetName val="RUA"/>
      <sheetName val="SC"/>
      <sheetName val="Segment info IS"/>
      <sheetName val="NEW Segment info IS"/>
      <sheetName val="Segment info BS"/>
      <sheetName val="Provisions"/>
      <sheetName val="Investments"/>
      <sheetName val="Invest conso"/>
      <sheetName val="Debt LT"/>
      <sheetName val="Debt ST"/>
      <sheetName val="Goodwill"/>
      <sheetName val="Income taxes"/>
      <sheetName val="Deferred tax"/>
      <sheetName val="Income tax"/>
      <sheetName val="EPS"/>
      <sheetName val="Related parties"/>
      <sheetName val="Summary IFRS 7"/>
      <sheetName val="Reconciliation tax"/>
      <sheetName val="impairment sensitivity"/>
    </sheetNames>
    <sheetDataSet>
      <sheetData sheetId="0"/>
      <sheetData sheetId="1">
        <row r="13">
          <cell r="D13">
            <v>6943883.5199999977</v>
          </cell>
          <cell r="E13">
            <v>9469706.8200000022</v>
          </cell>
          <cell r="F13">
            <v>32182122.56179199</v>
          </cell>
          <cell r="G13">
            <v>43888303.227972008</v>
          </cell>
        </row>
        <row r="14">
          <cell r="D14">
            <v>82871706</v>
          </cell>
          <cell r="E14">
            <v>82871706</v>
          </cell>
          <cell r="F14">
            <v>384077208.62760001</v>
          </cell>
          <cell r="G14">
            <v>384077208.62760001</v>
          </cell>
        </row>
        <row r="15">
          <cell r="D15">
            <v>1178598536.1530151</v>
          </cell>
          <cell r="E15">
            <v>1261644352.220237</v>
          </cell>
          <cell r="F15">
            <v>5462332763.2247639</v>
          </cell>
          <cell r="G15">
            <v>5847216905.7999105</v>
          </cell>
        </row>
        <row r="16">
          <cell r="D16">
            <v>124769237.78127612</v>
          </cell>
          <cell r="E16">
            <v>109604968.15085454</v>
          </cell>
          <cell r="F16">
            <v>578255509.42110229</v>
          </cell>
          <cell r="G16">
            <v>507975188.39195043</v>
          </cell>
        </row>
        <row r="17">
          <cell r="D17"/>
          <cell r="E17"/>
          <cell r="F17"/>
          <cell r="G17"/>
        </row>
        <row r="18">
          <cell r="D18">
            <v>3811864.59</v>
          </cell>
          <cell r="E18">
            <v>3139455.08</v>
          </cell>
          <cell r="F18">
            <v>17666467.628813997</v>
          </cell>
          <cell r="G18">
            <v>14550118.513768001</v>
          </cell>
        </row>
        <row r="19">
          <cell r="D19">
            <v>2.514570951461792E-8</v>
          </cell>
          <cell r="E19">
            <v>0</v>
          </cell>
          <cell r="F19">
            <v>1.165403053164482E-7</v>
          </cell>
          <cell r="G19">
            <v>0</v>
          </cell>
        </row>
        <row r="22">
          <cell r="D22">
            <v>333870057.62772357</v>
          </cell>
          <cell r="E22">
            <v>329204004.73709178</v>
          </cell>
          <cell r="F22">
            <v>1547354168.0814476</v>
          </cell>
          <cell r="G22">
            <v>1525728880.3545256</v>
          </cell>
        </row>
        <row r="23">
          <cell r="D23">
            <v>642376935.80938721</v>
          </cell>
          <cell r="E23">
            <v>690550528.89558804</v>
          </cell>
          <cell r="F23">
            <v>2977160146.7021856</v>
          </cell>
          <cell r="G23">
            <v>3200425481.2194924</v>
          </cell>
        </row>
        <row r="24">
          <cell r="D24">
            <v>2612060.8400000003</v>
          </cell>
          <cell r="E24">
            <v>23958794.169999998</v>
          </cell>
          <cell r="F24">
            <v>12105857.169064</v>
          </cell>
          <cell r="G24">
            <v>111039427.46028198</v>
          </cell>
        </row>
        <row r="25">
          <cell r="D25">
            <v>16973215.219999999</v>
          </cell>
          <cell r="E25">
            <v>50091260.75</v>
          </cell>
          <cell r="F25">
            <v>78664063.258611992</v>
          </cell>
          <cell r="G25">
            <v>232152957.07194999</v>
          </cell>
        </row>
        <row r="31">
          <cell r="D31">
            <v>881102250.18999994</v>
          </cell>
          <cell r="E31">
            <v>881102250.18999994</v>
          </cell>
          <cell r="F31">
            <v>4083556488.7305737</v>
          </cell>
          <cell r="G31">
            <v>4083556488.7305737</v>
          </cell>
        </row>
        <row r="32">
          <cell r="D32">
            <v>74050517.840000004</v>
          </cell>
          <cell r="E32">
            <v>74050517.840000004</v>
          </cell>
          <cell r="F32">
            <v>343194529.981264</v>
          </cell>
          <cell r="G32">
            <v>343194529.981264</v>
          </cell>
        </row>
        <row r="33">
          <cell r="D33">
            <v>269752954.31021768</v>
          </cell>
          <cell r="E33">
            <v>311636330.42009014</v>
          </cell>
          <cell r="F33">
            <v>1250197042.0461347</v>
          </cell>
          <cell r="G33">
            <v>1444309736.9649496</v>
          </cell>
        </row>
        <row r="34">
          <cell r="D34">
            <v>-9293940.7006457672</v>
          </cell>
          <cell r="E34">
            <v>14810715.491621407</v>
          </cell>
          <cell r="F34">
            <v>-43073697.571212873</v>
          </cell>
          <cell r="G34">
            <v>68641742.017468572</v>
          </cell>
        </row>
        <row r="35">
          <cell r="D35">
            <v>1059285994.6215652</v>
          </cell>
          <cell r="E35">
            <v>1059285994.6215652</v>
          </cell>
          <cell r="F35">
            <v>4909366869.6731062</v>
          </cell>
          <cell r="G35">
            <v>4909366868.6731062</v>
          </cell>
        </row>
        <row r="36">
          <cell r="D36">
            <v>-596832659</v>
          </cell>
          <cell r="E36">
            <v>-596832659</v>
          </cell>
          <cell r="F36">
            <v>-2766080641.4014001</v>
          </cell>
          <cell r="G36">
            <v>-2766080641.4014001</v>
          </cell>
        </row>
        <row r="37">
          <cell r="D37">
            <v>-1248687736.5493731</v>
          </cell>
          <cell r="E37">
            <v>-1112612836.0237627</v>
          </cell>
          <cell r="F37">
            <v>-5787168183.8117247</v>
          </cell>
          <cell r="G37">
            <v>-5156515449.8357306</v>
          </cell>
        </row>
        <row r="38">
          <cell r="D38">
            <v>90624389.895293817</v>
          </cell>
          <cell r="E38">
            <v>-185855571.72846028</v>
          </cell>
          <cell r="F38">
            <v>420007797.40872872</v>
          </cell>
          <cell r="G38">
            <v>-861366232.73272204</v>
          </cell>
        </row>
        <row r="40">
          <cell r="D40">
            <v>16782748.585671023</v>
          </cell>
          <cell r="E40">
            <v>16995744.003463451</v>
          </cell>
          <cell r="F40">
            <v>77781323.165150911</v>
          </cell>
          <cell r="G40">
            <v>78768473.158451706</v>
          </cell>
        </row>
        <row r="44">
          <cell r="D44">
            <v>0</v>
          </cell>
          <cell r="E44">
            <v>191729051.83000001</v>
          </cell>
          <cell r="F44">
            <v>0</v>
          </cell>
          <cell r="G44">
            <v>888587463.61131799</v>
          </cell>
        </row>
        <row r="46">
          <cell r="D46">
            <v>120283737.08189087</v>
          </cell>
          <cell r="E46">
            <v>108237080.71855538</v>
          </cell>
          <cell r="F46">
            <v>557467007.87973142</v>
          </cell>
          <cell r="G46">
            <v>501635574.2982167</v>
          </cell>
        </row>
        <row r="47">
          <cell r="D47">
            <v>56950486.584545769</v>
          </cell>
          <cell r="E47">
            <v>72659145.679440409</v>
          </cell>
          <cell r="F47">
            <v>263942725.1247358</v>
          </cell>
          <cell r="G47">
            <v>336746076.56593448</v>
          </cell>
        </row>
        <row r="48">
          <cell r="D48">
            <v>115340642.91788276</v>
          </cell>
          <cell r="E48">
            <v>84606212.740388021</v>
          </cell>
          <cell r="F48">
            <v>534557743.6672194</v>
          </cell>
          <cell r="G48">
            <v>392115953.56660229</v>
          </cell>
        </row>
        <row r="49">
          <cell r="D49">
            <v>165353.35</v>
          </cell>
          <cell r="E49">
            <v>173749.44</v>
          </cell>
          <cell r="F49">
            <v>766346.63590999995</v>
          </cell>
          <cell r="G49">
            <v>805259.15462399996</v>
          </cell>
        </row>
        <row r="52">
          <cell r="D52">
            <v>1295310569.3989851</v>
          </cell>
          <cell r="E52">
            <v>1543053292.5269141</v>
          </cell>
          <cell r="F52">
            <v>6003246356.0065365</v>
          </cell>
          <cell r="G52">
            <v>7151434788.9852352</v>
          </cell>
        </row>
        <row r="53">
          <cell r="D53">
            <v>41914152.820000008</v>
          </cell>
          <cell r="E53">
            <v>44880251.790000014</v>
          </cell>
          <cell r="F53">
            <v>194255331.65957204</v>
          </cell>
          <cell r="G53">
            <v>208002014.94593406</v>
          </cell>
        </row>
        <row r="54">
          <cell r="D54">
            <v>4592618.7300000004</v>
          </cell>
          <cell r="E54">
            <v>3478830.26</v>
          </cell>
          <cell r="F54">
            <v>21284950.766058002</v>
          </cell>
          <cell r="G54">
            <v>16122986.722995998</v>
          </cell>
        </row>
        <row r="55">
          <cell r="D55">
            <v>4723010.8854035111</v>
          </cell>
          <cell r="E55">
            <v>3679908.1184996399</v>
          </cell>
          <cell r="F55">
            <v>21889266.24949111</v>
          </cell>
          <cell r="G55">
            <v>17054902.165998429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D57">
            <v>86210917.770000011</v>
          </cell>
          <cell r="E57">
            <v>42421794.300000004</v>
          </cell>
          <cell r="F57">
            <v>399553119.49684203</v>
          </cell>
          <cell r="G57">
            <v>196608046.86278</v>
          </cell>
        </row>
        <row r="59">
          <cell r="D59">
            <v>130551488.92570727</v>
          </cell>
          <cell r="E59">
            <v>3034973.6399999997</v>
          </cell>
          <cell r="F59">
            <v>605053930.5750829</v>
          </cell>
          <cell r="G59">
            <v>14065888.831943998</v>
          </cell>
        </row>
        <row r="60">
          <cell r="D60"/>
          <cell r="E60">
            <v>0</v>
          </cell>
          <cell r="F60">
            <v>0</v>
          </cell>
          <cell r="G60">
            <v>0</v>
          </cell>
        </row>
        <row r="64">
          <cell r="D64">
            <v>2392827497.5273108</v>
          </cell>
          <cell r="E64">
            <v>2560534776.7284818</v>
          </cell>
          <cell r="F64">
            <v>11089798306.680077</v>
          </cell>
          <cell r="G64">
            <v>11867054470.665821</v>
          </cell>
        </row>
      </sheetData>
      <sheetData sheetId="2">
        <row r="9">
          <cell r="C9">
            <v>5361328254.4099989</v>
          </cell>
          <cell r="D9">
            <v>3348256153.2299995</v>
          </cell>
          <cell r="E9">
            <v>24847611927.88858</v>
          </cell>
          <cell r="F9">
            <v>15517827967.759756</v>
          </cell>
        </row>
        <row r="10">
          <cell r="C10">
            <v>-4810274622.2280254</v>
          </cell>
          <cell r="D10">
            <v>-3141182173.5386276</v>
          </cell>
          <cell r="E10">
            <v>-22293698764.178005</v>
          </cell>
          <cell r="F10">
            <v>-14558122902.482122</v>
          </cell>
        </row>
        <row r="14">
          <cell r="C14">
            <v>-244381904.41706461</v>
          </cell>
          <cell r="D14">
            <v>-233309032.26676607</v>
          </cell>
          <cell r="E14">
            <v>-1132612374.2113276</v>
          </cell>
          <cell r="F14">
            <v>-1081294040.9435539</v>
          </cell>
        </row>
        <row r="15">
          <cell r="C15">
            <v>231511854.72935116</v>
          </cell>
          <cell r="D15">
            <v>23918588.648485094</v>
          </cell>
          <cell r="E15">
            <v>1072964841.9286509</v>
          </cell>
          <cell r="F15">
            <v>110853090.95026901</v>
          </cell>
        </row>
        <row r="16">
          <cell r="C16">
            <v>-273868094.61317825</v>
          </cell>
          <cell r="D16">
            <v>-104216986.53441261</v>
          </cell>
          <cell r="E16">
            <v>-1269269071.2942359</v>
          </cell>
          <cell r="F16">
            <v>-483004045.79238868</v>
          </cell>
        </row>
        <row r="19">
          <cell r="C19">
            <v>-118440141.11388178</v>
          </cell>
          <cell r="D19">
            <v>-71830429.795719296</v>
          </cell>
          <cell r="E19">
            <v>-548922678.00639653</v>
          </cell>
          <cell r="F19">
            <v>-332905307.93124062</v>
          </cell>
        </row>
        <row r="20">
          <cell r="C20">
            <v>53908706.070000008</v>
          </cell>
          <cell r="D20">
            <v>19778380.489999998</v>
          </cell>
          <cell r="E20">
            <v>249845289.15202203</v>
          </cell>
          <cell r="F20">
            <v>91664882.218953982</v>
          </cell>
        </row>
        <row r="21">
          <cell r="C21">
            <v>15623655.453881979</v>
          </cell>
          <cell r="D21">
            <v>6082693.753810674</v>
          </cell>
          <cell r="E21">
            <v>72409393.566561416</v>
          </cell>
          <cell r="F21">
            <v>28190851.471410949</v>
          </cell>
        </row>
        <row r="25">
          <cell r="C25">
            <v>-125063925.99563511</v>
          </cell>
          <cell r="D25">
            <v>-34281089.038788684</v>
          </cell>
          <cell r="E25">
            <v>-579621271.41937041</v>
          </cell>
          <cell r="F25">
            <v>-158879135.25917003</v>
          </cell>
        </row>
        <row r="26">
          <cell r="C26"/>
          <cell r="D26">
            <v>0</v>
          </cell>
          <cell r="E26">
            <v>0</v>
          </cell>
          <cell r="F26">
            <v>0</v>
          </cell>
        </row>
        <row r="30">
          <cell r="C30">
            <v>90624389.895293579</v>
          </cell>
          <cell r="D30">
            <v>-185855571.72846055</v>
          </cell>
          <cell r="E30">
            <v>420007797.40872759</v>
          </cell>
          <cell r="F30">
            <v>-861366232.73272324</v>
          </cell>
        </row>
        <row r="31">
          <cell r="C31">
            <v>-280607.59984684107</v>
          </cell>
          <cell r="D31">
            <v>-928323.3235583629</v>
          </cell>
          <cell r="E31">
            <v>-1300503.9822501696</v>
          </cell>
          <cell r="F31">
            <v>-4302407.2753635887</v>
          </cell>
        </row>
        <row r="35">
          <cell r="C35">
            <v>0.3412164912995771</v>
          </cell>
          <cell r="D35">
            <v>-0.69977835047423187</v>
          </cell>
          <cell r="E35">
            <v>1.58140195057702</v>
          </cell>
          <cell r="F35">
            <v>-3.2431927431078749</v>
          </cell>
        </row>
      </sheetData>
      <sheetData sheetId="3">
        <row r="7">
          <cell r="C7">
            <v>90343782.295446917</v>
          </cell>
          <cell r="D7">
            <v>-186783895.05201897</v>
          </cell>
          <cell r="E7">
            <v>418707293.42647898</v>
          </cell>
          <cell r="F7">
            <v>-865668640.00808561</v>
          </cell>
        </row>
        <row r="11">
          <cell r="C11">
            <v>-25763995.02</v>
          </cell>
          <cell r="D11">
            <v>23600512.319999997</v>
          </cell>
          <cell r="E11">
            <v>-119405811.319692</v>
          </cell>
          <cell r="F11">
            <v>109378937.33827198</v>
          </cell>
        </row>
        <row r="13">
          <cell r="C13">
            <v>-25763995.02</v>
          </cell>
          <cell r="D13">
            <v>23600512.319999997</v>
          </cell>
          <cell r="E13">
            <v>-119405811.319692</v>
          </cell>
          <cell r="F13">
            <v>109378937.33827198</v>
          </cell>
        </row>
        <row r="16">
          <cell r="C16">
            <v>1659338.8934314374</v>
          </cell>
          <cell r="D16">
            <v>6713304.1228815848</v>
          </cell>
          <cell r="E16">
            <v>7690372.0354973394</v>
          </cell>
          <cell r="F16">
            <v>31113479.287906993</v>
          </cell>
        </row>
        <row r="17">
          <cell r="C17">
            <v>0</v>
          </cell>
          <cell r="D17">
            <v>233240214.82356367</v>
          </cell>
          <cell r="E17">
            <v>0</v>
          </cell>
          <cell r="F17">
            <v>1080975099.6212881</v>
          </cell>
        </row>
        <row r="18">
          <cell r="C18">
            <v>0</v>
          </cell>
          <cell r="D18">
            <v>-37331164.371955462</v>
          </cell>
          <cell r="E18">
            <v>0</v>
          </cell>
          <cell r="F18">
            <v>-173015014.39826477</v>
          </cell>
        </row>
        <row r="19">
          <cell r="B19"/>
          <cell r="C19">
            <v>0</v>
          </cell>
          <cell r="D19">
            <v>0</v>
          </cell>
          <cell r="E19">
            <v>0</v>
          </cell>
        </row>
        <row r="20">
          <cell r="B20"/>
          <cell r="C20"/>
          <cell r="D20"/>
          <cell r="E20"/>
        </row>
        <row r="22">
          <cell r="C22">
            <v>1659338.8934314374</v>
          </cell>
          <cell r="D22">
            <v>202622354.5744898</v>
          </cell>
          <cell r="E22">
            <v>7690372.0354973394</v>
          </cell>
          <cell r="F22">
            <v>939073564.51093018</v>
          </cell>
        </row>
        <row r="24">
          <cell r="C24">
            <v>-24104656.126568563</v>
          </cell>
          <cell r="D24">
            <v>226222866.89448979</v>
          </cell>
          <cell r="E24">
            <v>-111715439.28419466</v>
          </cell>
          <cell r="F24">
            <v>1048452501.8492022</v>
          </cell>
        </row>
        <row r="25">
          <cell r="C25">
            <v>66239126.168878354</v>
          </cell>
          <cell r="D25">
            <v>39438971.842470825</v>
          </cell>
          <cell r="E25">
            <v>306991854.14228433</v>
          </cell>
          <cell r="F25">
            <v>182783861.84111655</v>
          </cell>
        </row>
        <row r="27">
          <cell r="C27">
            <v>66519733.768725015</v>
          </cell>
          <cell r="D27">
            <v>40367295.166029245</v>
          </cell>
          <cell r="E27">
            <v>308292358.12453294</v>
          </cell>
          <cell r="F27">
            <v>187086269.11647892</v>
          </cell>
        </row>
        <row r="28">
          <cell r="C28">
            <v>-280607.59984684107</v>
          </cell>
          <cell r="D28">
            <v>-928323.3235583629</v>
          </cell>
          <cell r="E28">
            <v>-1300503.9822501696</v>
          </cell>
          <cell r="F28">
            <v>-4302407.2753635887</v>
          </cell>
        </row>
        <row r="29">
          <cell r="C29"/>
          <cell r="D29"/>
          <cell r="E29"/>
        </row>
        <row r="30">
          <cell r="C30">
            <v>66239126.168878175</v>
          </cell>
          <cell r="D30">
            <v>39438971.842470884</v>
          </cell>
          <cell r="E30">
            <v>306991854.14228278</v>
          </cell>
          <cell r="F30">
            <v>182783861.84111533</v>
          </cell>
        </row>
      </sheetData>
      <sheetData sheetId="4">
        <row r="9">
          <cell r="C9">
            <v>215407708.29108202</v>
          </cell>
          <cell r="D9">
            <v>-152502806.01323029</v>
          </cell>
          <cell r="E9">
            <v>998328564.84584939</v>
          </cell>
          <cell r="F9">
            <v>-706789504.74891555</v>
          </cell>
        </row>
        <row r="12">
          <cell r="C12">
            <v>140440035.63</v>
          </cell>
          <cell r="D12">
            <v>121267412.16</v>
          </cell>
          <cell r="E12">
            <v>650883389.13079798</v>
          </cell>
          <cell r="F12">
            <v>562025949.39673591</v>
          </cell>
        </row>
        <row r="13">
          <cell r="C13">
            <v>8111426.1529281419</v>
          </cell>
          <cell r="D13">
            <v>7724983.186131034</v>
          </cell>
          <cell r="E13">
            <v>37593215.648360766</v>
          </cell>
          <cell r="F13">
            <v>35802206.074442886</v>
          </cell>
        </row>
        <row r="14">
          <cell r="C14">
            <v>13716881.569677304</v>
          </cell>
          <cell r="D14">
            <v>4247835.2299999986</v>
          </cell>
          <cell r="E14">
            <v>63572259.32282643</v>
          </cell>
          <cell r="F14">
            <v>19687017.156957991</v>
          </cell>
        </row>
        <row r="15">
          <cell r="C15">
            <v>8729956.5999999996</v>
          </cell>
          <cell r="D15">
            <v>-38117185.419999987</v>
          </cell>
          <cell r="E15">
            <v>40459854.85836</v>
          </cell>
          <cell r="F15">
            <v>-176657907.54753193</v>
          </cell>
        </row>
        <row r="16">
          <cell r="C16">
            <v>0</v>
          </cell>
          <cell r="D16">
            <v>105845407.62342337</v>
          </cell>
          <cell r="E16">
            <v>0</v>
          </cell>
          <cell r="F16">
            <v>490551126.17151791</v>
          </cell>
        </row>
        <row r="17">
          <cell r="C17">
            <v>29475725.585539542</v>
          </cell>
          <cell r="D17">
            <v>15965399.794936085</v>
          </cell>
          <cell r="E17">
            <v>136608197.79874155</v>
          </cell>
          <cell r="F17">
            <v>73993241.889610782</v>
          </cell>
        </row>
        <row r="18">
          <cell r="C18"/>
          <cell r="D18"/>
          <cell r="E18"/>
          <cell r="F18"/>
        </row>
        <row r="19">
          <cell r="C19">
            <v>1074427.92502575</v>
          </cell>
          <cell r="D19">
            <v>920190.95324549731</v>
          </cell>
          <cell r="E19">
            <v>4979543.6613243409</v>
          </cell>
          <cell r="F19">
            <v>4264716.9919115817</v>
          </cell>
        </row>
        <row r="20">
          <cell r="C20">
            <v>5393794.0800000001</v>
          </cell>
          <cell r="D20">
            <v>2759224.96</v>
          </cell>
          <cell r="E20">
            <v>24998078.043168001</v>
          </cell>
          <cell r="F20">
            <v>12787903.999615999</v>
          </cell>
        </row>
        <row r="21">
          <cell r="C21">
            <v>-2233263.4099999997</v>
          </cell>
          <cell r="D21">
            <v>-2072081.3699999999</v>
          </cell>
          <cell r="E21">
            <v>-10350280.979985999</v>
          </cell>
          <cell r="F21">
            <v>-9603268.3174019996</v>
          </cell>
        </row>
        <row r="22">
          <cell r="C22">
            <v>8092994.6538817706</v>
          </cell>
          <cell r="D22">
            <v>7991671.3857193002</v>
          </cell>
          <cell r="E22">
            <v>37507795.02288045</v>
          </cell>
          <cell r="F22">
            <v>37038198.204254664</v>
          </cell>
        </row>
        <row r="23">
          <cell r="C23">
            <v>-1102558</v>
          </cell>
          <cell r="D23">
            <v>-4898819</v>
          </cell>
          <cell r="E23">
            <v>-5109913.3067999994</v>
          </cell>
          <cell r="F23">
            <v>-22704068.5374</v>
          </cell>
        </row>
        <row r="24">
          <cell r="C24">
            <v>-51675442.660000004</v>
          </cell>
          <cell r="D24">
            <v>-17706299.119999997</v>
          </cell>
          <cell r="E24">
            <v>-239495008.17203602</v>
          </cell>
          <cell r="F24">
            <v>-82061613.901551992</v>
          </cell>
        </row>
        <row r="25">
          <cell r="C25">
            <v>91597101.060000002</v>
          </cell>
          <cell r="D25">
            <v>50446390.489999995</v>
          </cell>
          <cell r="E25">
            <v>424515924.572676</v>
          </cell>
          <cell r="F25">
            <v>233798841.36495396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C27">
            <v>-329904.11999999918</v>
          </cell>
          <cell r="D27">
            <v>-280855.12999999989</v>
          </cell>
          <cell r="E27">
            <v>-1528973.6345519961</v>
          </cell>
          <cell r="F27">
            <v>-1301651.1854979994</v>
          </cell>
        </row>
        <row r="28">
          <cell r="C28">
            <v>-3525702.2938819081</v>
          </cell>
          <cell r="D28">
            <v>-11902815.235133372</v>
          </cell>
          <cell r="E28">
            <v>-16340219.851225091</v>
          </cell>
          <cell r="F28">
            <v>-55164787.488749124</v>
          </cell>
        </row>
        <row r="29">
          <cell r="C29">
            <v>463173181.06425256</v>
          </cell>
          <cell r="D29">
            <v>89687654.495091617</v>
          </cell>
          <cell r="E29">
            <v>2146622426.960386</v>
          </cell>
          <cell r="F29">
            <v>415666399.52295309</v>
          </cell>
        </row>
        <row r="32">
          <cell r="C32">
            <v>-18765815.985714592</v>
          </cell>
          <cell r="D32">
            <v>-25522388.473491736</v>
          </cell>
          <cell r="E32">
            <v>-86972048.767392844</v>
          </cell>
          <cell r="F32">
            <v>-118286060.6192448</v>
          </cell>
        </row>
        <row r="33">
          <cell r="C33">
            <v>-16178151.010631809</v>
          </cell>
          <cell r="D33">
            <v>-132471116.67709178</v>
          </cell>
          <cell r="E33">
            <v>-74979258.673874184</v>
          </cell>
          <cell r="F33">
            <v>-613950637.35164952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-273783915.52672595</v>
          </cell>
          <cell r="D35">
            <v>290272609.63454044</v>
          </cell>
          <cell r="E35">
            <v>-1268878942.9001641</v>
          </cell>
          <cell r="F35">
            <v>1345297438.612241</v>
          </cell>
        </row>
        <row r="36">
          <cell r="C36">
            <v>-308727882.52307236</v>
          </cell>
          <cell r="D36">
            <v>132279104.48395693</v>
          </cell>
          <cell r="E36">
            <v>-1430830250.3414311</v>
          </cell>
          <cell r="F36">
            <v>613060740.64134669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</row>
        <row r="41">
          <cell r="C41">
            <v>154445298.54118019</v>
          </cell>
          <cell r="D41">
            <v>221966758.97904855</v>
          </cell>
          <cell r="E41">
            <v>715792176.6189549</v>
          </cell>
          <cell r="F41">
            <v>1028727140.1642997</v>
          </cell>
        </row>
        <row r="44">
          <cell r="C44">
            <v>-69476765</v>
          </cell>
          <cell r="D44">
            <v>-49419893.909999996</v>
          </cell>
          <cell r="E44">
            <v>-321997014.06900001</v>
          </cell>
          <cell r="F44">
            <v>-229041440.31528598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-519118.51</v>
          </cell>
          <cell r="D46">
            <v>-1476713.11</v>
          </cell>
          <cell r="E46">
            <v>-2405907.6464459999</v>
          </cell>
          <cell r="F46">
            <v>-6843974.5796060003</v>
          </cell>
        </row>
        <row r="47">
          <cell r="C47">
            <v>6430961.9399999995</v>
          </cell>
          <cell r="D47">
            <v>3462540.17</v>
          </cell>
          <cell r="E47">
            <v>29804936.207123995</v>
          </cell>
          <cell r="F47">
            <v>16047488.671882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-63564921.570000008</v>
          </cell>
          <cell r="D50">
            <v>-47434066.849999994</v>
          </cell>
          <cell r="E50">
            <v>-294597985.508322</v>
          </cell>
          <cell r="F50">
            <v>-219837926.22300997</v>
          </cell>
        </row>
        <row r="51">
          <cell r="C51"/>
          <cell r="D51"/>
          <cell r="E51"/>
          <cell r="F51"/>
        </row>
        <row r="53">
          <cell r="C53">
            <v>76227492.509999856</v>
          </cell>
          <cell r="D53">
            <v>-106256792.83999987</v>
          </cell>
          <cell r="E53">
            <v>353283942.80684531</v>
          </cell>
          <cell r="F53">
            <v>-492457732.09626335</v>
          </cell>
        </row>
        <row r="54">
          <cell r="C54">
            <v>48270948.370000005</v>
          </cell>
          <cell r="D54">
            <v>0</v>
          </cell>
          <cell r="E54">
            <v>223716537.315602</v>
          </cell>
          <cell r="F54">
            <v>0</v>
          </cell>
        </row>
        <row r="55">
          <cell r="C55">
            <v>0</v>
          </cell>
          <cell r="D55">
            <v>-48270948.169999987</v>
          </cell>
          <cell r="E55">
            <v>0</v>
          </cell>
          <cell r="F55">
            <v>-223716536.38868192</v>
          </cell>
        </row>
        <row r="56">
          <cell r="C56">
            <v>0</v>
          </cell>
          <cell r="D56">
            <v>-10655710</v>
          </cell>
          <cell r="E56">
            <v>0</v>
          </cell>
          <cell r="F56">
            <v>-49384953.566</v>
          </cell>
        </row>
        <row r="57">
          <cell r="C57">
            <v>279417794.07669687</v>
          </cell>
          <cell r="D57">
            <v>22112868.461364642</v>
          </cell>
          <cell r="E57">
            <v>1294989708.4278593</v>
          </cell>
          <cell r="F57">
            <v>102484302.17104056</v>
          </cell>
        </row>
        <row r="58">
          <cell r="C58">
            <v>-475609147.37627029</v>
          </cell>
          <cell r="D58">
            <v>-32561287.809101593</v>
          </cell>
          <cell r="E58">
            <v>-2204258156.4300623</v>
          </cell>
          <cell r="F58">
            <v>-150908544.48006225</v>
          </cell>
        </row>
        <row r="59">
          <cell r="C59">
            <v>-12355932.157292163</v>
          </cell>
          <cell r="D59">
            <v>-14777788.842876172</v>
          </cell>
          <cell r="E59">
            <v>-57264803.176186256</v>
          </cell>
          <cell r="F59">
            <v>-68489140.171193898</v>
          </cell>
        </row>
        <row r="60">
          <cell r="C60">
            <v>-39949577.821070291</v>
          </cell>
          <cell r="D60">
            <v>-34687728.282263048</v>
          </cell>
          <cell r="E60">
            <v>-185150313.36953238</v>
          </cell>
          <cell r="F60">
            <v>-160763745.49697632</v>
          </cell>
        </row>
        <row r="61">
          <cell r="C61">
            <v>-123998422.39793599</v>
          </cell>
          <cell r="D61">
            <v>-225097387.48287603</v>
          </cell>
          <cell r="E61">
            <v>-574683084.42547441</v>
          </cell>
          <cell r="F61">
            <v>-1043236350.0281372</v>
          </cell>
        </row>
        <row r="63">
          <cell r="C63">
            <v>-33118045.426755801</v>
          </cell>
          <cell r="D63">
            <v>-50564695.353827477</v>
          </cell>
          <cell r="E63">
            <v>-153488893.31484151</v>
          </cell>
          <cell r="F63">
            <v>-234347136.08684754</v>
          </cell>
        </row>
        <row r="64">
          <cell r="C64"/>
          <cell r="D64"/>
          <cell r="E64"/>
          <cell r="F64"/>
        </row>
        <row r="65">
          <cell r="C65">
            <v>50091260.649999999</v>
          </cell>
          <cell r="D65">
            <v>100655956</v>
          </cell>
          <cell r="E65">
            <v>232152956.60848999</v>
          </cell>
          <cell r="F65">
            <v>466500092.67759997</v>
          </cell>
        </row>
        <row r="66">
          <cell r="C66"/>
          <cell r="D66"/>
          <cell r="E66"/>
          <cell r="F66"/>
        </row>
        <row r="67">
          <cell r="C67">
            <v>16973215.219999999</v>
          </cell>
          <cell r="D67">
            <v>50091260.75</v>
          </cell>
          <cell r="E67">
            <v>78664063.258611992</v>
          </cell>
          <cell r="F67">
            <v>232152957.07194999</v>
          </cell>
        </row>
      </sheetData>
      <sheetData sheetId="5">
        <row r="8">
          <cell r="A8" t="str">
            <v>31 December 2020</v>
          </cell>
          <cell r="B8">
            <v>1463323897</v>
          </cell>
          <cell r="C8">
            <v>74050518</v>
          </cell>
          <cell r="D8">
            <v>-1706362316</v>
          </cell>
          <cell r="E8">
            <v>149619175</v>
          </cell>
          <cell r="F8">
            <v>-24208516</v>
          </cell>
          <cell r="G8">
            <v>-596832659</v>
          </cell>
          <cell r="H8">
            <v>1043782894</v>
          </cell>
          <cell r="I8">
            <v>403372993</v>
          </cell>
          <cell r="J8">
            <v>17924067</v>
          </cell>
          <cell r="K8">
            <v>421297060</v>
          </cell>
        </row>
        <row r="9">
          <cell r="A9" t="str">
            <v>Net loss for 2021</v>
          </cell>
          <cell r="B9">
            <v>0</v>
          </cell>
          <cell r="C9">
            <v>0</v>
          </cell>
          <cell r="D9">
            <v>-185855571.72846028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-185855571.72846028</v>
          </cell>
          <cell r="J9">
            <v>-928323.3235583629</v>
          </cell>
          <cell r="K9">
            <v>-186783895.05201864</v>
          </cell>
        </row>
        <row r="10">
          <cell r="A10" t="str">
            <v>Actuarial gains / (losses) on defined benefit pension plans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6713304.1228815848</v>
          </cell>
          <cell r="I10">
            <v>6713304.1228815848</v>
          </cell>
          <cell r="J10">
            <v>0</v>
          </cell>
          <cell r="K10">
            <v>6713304.1228815848</v>
          </cell>
        </row>
        <row r="11">
          <cell r="A11" t="str">
            <v>Hedging reserves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23600512.319999997</v>
          </cell>
          <cell r="I11">
            <v>23600512.319999997</v>
          </cell>
          <cell r="J11">
            <v>0</v>
          </cell>
          <cell r="K11">
            <v>23600512.319999997</v>
          </cell>
        </row>
        <row r="12">
          <cell r="A12" t="str">
            <v>Revaluation surplus</v>
          </cell>
          <cell r="B12">
            <v>0</v>
          </cell>
          <cell r="C12">
            <v>0</v>
          </cell>
          <cell r="D12">
            <v>0</v>
          </cell>
          <cell r="E12">
            <v>233240214.82356367</v>
          </cell>
          <cell r="F12">
            <v>0</v>
          </cell>
          <cell r="G12">
            <v>0</v>
          </cell>
          <cell r="H12">
            <v>0</v>
          </cell>
          <cell r="I12">
            <v>233240214.82356367</v>
          </cell>
          <cell r="J12">
            <v>0</v>
          </cell>
          <cell r="K12">
            <v>233240214.82356367</v>
          </cell>
        </row>
        <row r="13">
          <cell r="A13" t="str">
            <v>Deferred tax related to revaluation surplus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-37331164.371955462</v>
          </cell>
          <cell r="G13">
            <v>0</v>
          </cell>
          <cell r="H13">
            <v>0</v>
          </cell>
          <cell r="I13">
            <v>-37331164.371955462</v>
          </cell>
          <cell r="J13">
            <v>0</v>
          </cell>
          <cell r="K13">
            <v>-37331164.371955462</v>
          </cell>
        </row>
        <row r="14">
          <cell r="A14" t="str">
            <v>Total other comprehensive income</v>
          </cell>
          <cell r="B14">
            <v>0</v>
          </cell>
          <cell r="C14">
            <v>0</v>
          </cell>
          <cell r="D14">
            <v>0</v>
          </cell>
          <cell r="E14">
            <v>233240214.82356367</v>
          </cell>
          <cell r="F14">
            <v>-37331164.371955462</v>
          </cell>
          <cell r="G14">
            <v>0</v>
          </cell>
          <cell r="H14">
            <v>30313816.44288158</v>
          </cell>
          <cell r="I14">
            <v>226222866.89448979</v>
          </cell>
          <cell r="J14">
            <v>0</v>
          </cell>
          <cell r="K14">
            <v>226222866.89448979</v>
          </cell>
        </row>
        <row r="15">
          <cell r="A15" t="str">
            <v>Total comprehensive income</v>
          </cell>
          <cell r="B15">
            <v>0</v>
          </cell>
          <cell r="C15">
            <v>0</v>
          </cell>
          <cell r="D15">
            <v>-185855571.72846028</v>
          </cell>
          <cell r="E15">
            <v>233240214.82356367</v>
          </cell>
          <cell r="F15">
            <v>-37331164.371955462</v>
          </cell>
          <cell r="G15">
            <v>0</v>
          </cell>
          <cell r="H15">
            <v>30313816.44288158</v>
          </cell>
          <cell r="I15">
            <v>40367295.166029513</v>
          </cell>
          <cell r="J15">
            <v>-928323.3235583629</v>
          </cell>
          <cell r="K15">
            <v>39438971.842471153</v>
          </cell>
        </row>
        <row r="16">
          <cell r="A16" t="str">
            <v xml:space="preserve">Transfer of realized revaluation reserve to Retained Earnings </v>
          </cell>
          <cell r="B16">
            <v>0</v>
          </cell>
          <cell r="C16">
            <v>0</v>
          </cell>
          <cell r="D16">
            <v>11527833.217258684</v>
          </cell>
          <cell r="E16">
            <v>-11527833.217258684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Deferred tax related to realized revaluation reserve transferred to Retained Earnings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1844453.9247613894</v>
          </cell>
          <cell r="G17">
            <v>0</v>
          </cell>
          <cell r="H17">
            <v>0</v>
          </cell>
          <cell r="I17">
            <v>1844453.9247613894</v>
          </cell>
          <cell r="J17">
            <v>0</v>
          </cell>
          <cell r="K17">
            <v>1844453.9247613894</v>
          </cell>
        </row>
        <row r="18">
          <cell r="A18" t="str">
            <v>Share capital decrease</v>
          </cell>
          <cell r="B18">
            <v>-582221647</v>
          </cell>
          <cell r="C18">
            <v>0</v>
          </cell>
          <cell r="D18">
            <v>582221647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December 31, 2021</v>
          </cell>
          <cell r="B19">
            <v>881102250</v>
          </cell>
          <cell r="C19">
            <v>74050518</v>
          </cell>
          <cell r="D19">
            <v>-1298468407.5112016</v>
          </cell>
          <cell r="E19">
            <v>371331556.606305</v>
          </cell>
          <cell r="F19">
            <v>-59695226.44719407</v>
          </cell>
          <cell r="G19">
            <v>-596832659</v>
          </cell>
          <cell r="H19">
            <v>1074096710.4428816</v>
          </cell>
          <cell r="I19">
            <v>445584742.09079093</v>
          </cell>
          <cell r="J19">
            <v>16995743.676441636</v>
          </cell>
          <cell r="K19">
            <v>462580485.76723254</v>
          </cell>
        </row>
        <row r="22">
          <cell r="A22" t="str">
            <v>31 December 2021</v>
          </cell>
          <cell r="B22">
            <v>881102250</v>
          </cell>
          <cell r="C22">
            <v>74050518</v>
          </cell>
          <cell r="D22">
            <v>-1298468407.5112016</v>
          </cell>
          <cell r="E22">
            <v>371331556.606305</v>
          </cell>
          <cell r="F22">
            <v>-59695226.44719407</v>
          </cell>
          <cell r="G22">
            <v>-596832659</v>
          </cell>
          <cell r="H22">
            <v>1074096710.4428816</v>
          </cell>
          <cell r="I22">
            <v>445584742.09079087</v>
          </cell>
          <cell r="J22">
            <v>16995743.676441636</v>
          </cell>
          <cell r="K22">
            <v>462580485.76723248</v>
          </cell>
        </row>
        <row r="23">
          <cell r="A23" t="str">
            <v>Net profit for 2022</v>
          </cell>
          <cell r="B23">
            <v>0</v>
          </cell>
          <cell r="C23">
            <v>0</v>
          </cell>
          <cell r="D23">
            <v>90624389.895293817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90624389.895293817</v>
          </cell>
          <cell r="J23">
            <v>-280607.59984684107</v>
          </cell>
          <cell r="K23">
            <v>90343782.295446977</v>
          </cell>
        </row>
        <row r="24">
          <cell r="A24" t="str">
            <v>Revaluation surplus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Deferred tax related to revaluation surplus</v>
          </cell>
          <cell r="B25"/>
          <cell r="C25"/>
          <cell r="D25"/>
          <cell r="E25"/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Hedging reserves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-25763995.02</v>
          </cell>
          <cell r="I26">
            <v>-25763995.02</v>
          </cell>
          <cell r="J26">
            <v>0</v>
          </cell>
          <cell r="K26">
            <v>-25763995.02</v>
          </cell>
        </row>
        <row r="27">
          <cell r="A27" t="str">
            <v>Actuarial gains / (losses) on defined benefit pension plans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1659338.8934314374</v>
          </cell>
          <cell r="I27">
            <v>1659338.8934314374</v>
          </cell>
          <cell r="J27">
            <v>0</v>
          </cell>
          <cell r="K27">
            <v>1659338.8934314374</v>
          </cell>
        </row>
        <row r="28">
          <cell r="A28" t="str">
            <v>Total other comprehensive income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-24104656.126568563</v>
          </cell>
          <cell r="I28">
            <v>-24104656.126568563</v>
          </cell>
          <cell r="J28">
            <v>0</v>
          </cell>
          <cell r="K28">
            <v>-24104656.126568563</v>
          </cell>
        </row>
        <row r="29">
          <cell r="A29" t="str">
            <v>Total comprehensive income</v>
          </cell>
          <cell r="B29">
            <v>0</v>
          </cell>
          <cell r="C29">
            <v>0</v>
          </cell>
          <cell r="D29">
            <v>90624389.895293817</v>
          </cell>
          <cell r="E29">
            <v>0</v>
          </cell>
          <cell r="F29">
            <v>0</v>
          </cell>
          <cell r="G29">
            <v>0</v>
          </cell>
          <cell r="H29">
            <v>-24104656.126568563</v>
          </cell>
          <cell r="I29">
            <v>66519733.768725254</v>
          </cell>
          <cell r="J29">
            <v>-280607.59984684107</v>
          </cell>
          <cell r="K29">
            <v>66239126.168878414</v>
          </cell>
        </row>
        <row r="30">
          <cell r="A30" t="str">
            <v xml:space="preserve">Transfer of realized revaluation reserve to Retained Earnings </v>
          </cell>
          <cell r="B30">
            <v>0</v>
          </cell>
          <cell r="C30">
            <v>0</v>
          </cell>
          <cell r="D30">
            <v>49780670.962640509</v>
          </cell>
          <cell r="E30">
            <v>-49780670.962640509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 t="str">
            <v>Deferred tax related to realized revaluation reserve transferred to Retained Earnings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7897294.7427680716</v>
          </cell>
          <cell r="G31">
            <v>0</v>
          </cell>
          <cell r="H31">
            <v>0</v>
          </cell>
          <cell r="I31">
            <v>7897294.7427680716</v>
          </cell>
          <cell r="J31">
            <v>67612.512054411069</v>
          </cell>
          <cell r="K31">
            <v>7964907.2548224824</v>
          </cell>
        </row>
        <row r="32">
          <cell r="A32" t="str">
            <v>Share capital decrease</v>
          </cell>
          <cell r="B32">
            <v>0</v>
          </cell>
          <cell r="C32"/>
          <cell r="D32">
            <v>0</v>
          </cell>
          <cell r="E32"/>
          <cell r="F32"/>
          <cell r="G32"/>
          <cell r="H32"/>
          <cell r="I32">
            <v>0</v>
          </cell>
          <cell r="J32">
            <v>0</v>
          </cell>
          <cell r="K32">
            <v>0</v>
          </cell>
        </row>
        <row r="33">
          <cell r="A33" t="str">
            <v>31 December 2022</v>
          </cell>
          <cell r="B33">
            <v>881102250</v>
          </cell>
          <cell r="C33">
            <v>74050518</v>
          </cell>
          <cell r="D33">
            <v>-1158063346.6532674</v>
          </cell>
          <cell r="E33">
            <v>321550885.64366448</v>
          </cell>
          <cell r="F33">
            <v>-51797931.704425998</v>
          </cell>
          <cell r="G33">
            <v>-596832659</v>
          </cell>
          <cell r="H33">
            <v>1049992054.316313</v>
          </cell>
          <cell r="I33">
            <v>520001770.60228419</v>
          </cell>
          <cell r="J33">
            <v>16782748.588649206</v>
          </cell>
          <cell r="K33">
            <v>536784519.19093341</v>
          </cell>
        </row>
        <row r="46">
          <cell r="A46" t="str">
            <v>31 December 2020</v>
          </cell>
          <cell r="B46">
            <v>6781920933.9161997</v>
          </cell>
          <cell r="C46">
            <v>343194529.98280001</v>
          </cell>
          <cell r="D46">
            <v>-7908306791.4935999</v>
          </cell>
          <cell r="E46">
            <v>693425029.66499996</v>
          </cell>
          <cell r="F46">
            <v>-112196788.2536</v>
          </cell>
          <cell r="G46">
            <v>-2766080641.4014001</v>
          </cell>
          <cell r="H46">
            <v>4837516194.8424006</v>
          </cell>
          <cell r="I46">
            <v>1869472467.2578006</v>
          </cell>
          <cell r="J46">
            <v>83070880.298199996</v>
          </cell>
          <cell r="K46">
            <v>1952543347.5560005</v>
          </cell>
        </row>
        <row r="47">
          <cell r="A47" t="str">
            <v>Net loss for 2021</v>
          </cell>
          <cell r="B47">
            <v>0</v>
          </cell>
          <cell r="C47">
            <v>0</v>
          </cell>
          <cell r="D47">
            <v>-861366232.73272204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-861366232.73272204</v>
          </cell>
          <cell r="J47">
            <v>-4302407.2753635887</v>
          </cell>
          <cell r="K47">
            <v>-865668640.00808561</v>
          </cell>
        </row>
        <row r="48">
          <cell r="A48" t="str">
            <v>Actuarial gains / (losses) on defined benefit pension plans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31113479.287906993</v>
          </cell>
          <cell r="I48">
            <v>31113479.287906993</v>
          </cell>
          <cell r="J48">
            <v>0</v>
          </cell>
          <cell r="K48">
            <v>31113479.287906993</v>
          </cell>
        </row>
        <row r="49">
          <cell r="A49" t="str">
            <v>Hedging reserves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109378937.33827198</v>
          </cell>
          <cell r="I49">
            <v>109378937.33827198</v>
          </cell>
          <cell r="J49">
            <v>0</v>
          </cell>
          <cell r="K49">
            <v>109378937.33827198</v>
          </cell>
        </row>
        <row r="50">
          <cell r="A50" t="str">
            <v>Revaluation surplus</v>
          </cell>
          <cell r="B50">
            <v>0</v>
          </cell>
          <cell r="C50">
            <v>0</v>
          </cell>
          <cell r="D50">
            <v>0</v>
          </cell>
          <cell r="E50">
            <v>1080975099.6212881</v>
          </cell>
          <cell r="F50">
            <v>0</v>
          </cell>
          <cell r="G50">
            <v>0</v>
          </cell>
          <cell r="H50">
            <v>0</v>
          </cell>
          <cell r="I50">
            <v>1080975099.6212881</v>
          </cell>
          <cell r="J50">
            <v>0</v>
          </cell>
          <cell r="K50">
            <v>1080975099.6212881</v>
          </cell>
        </row>
        <row r="51">
          <cell r="A51" t="str">
            <v>Deferred tax related to revaluation surplus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-173015014.39826477</v>
          </cell>
          <cell r="G51">
            <v>0</v>
          </cell>
          <cell r="H51">
            <v>0</v>
          </cell>
          <cell r="I51">
            <v>-173015014.39826477</v>
          </cell>
          <cell r="J51">
            <v>0</v>
          </cell>
          <cell r="K51">
            <v>-173015014.39826477</v>
          </cell>
        </row>
        <row r="52">
          <cell r="A52" t="str">
            <v>Total other comprehensive income</v>
          </cell>
          <cell r="B52">
            <v>0</v>
          </cell>
          <cell r="C52">
            <v>0</v>
          </cell>
          <cell r="D52">
            <v>0</v>
          </cell>
          <cell r="E52">
            <v>1080975099.6212881</v>
          </cell>
          <cell r="F52">
            <v>-173015014.39826477</v>
          </cell>
          <cell r="G52">
            <v>0</v>
          </cell>
          <cell r="H52">
            <v>140492416.62617898</v>
          </cell>
          <cell r="I52">
            <v>1048452501.8492023</v>
          </cell>
          <cell r="J52">
            <v>0</v>
          </cell>
          <cell r="K52">
            <v>1048452501.8492023</v>
          </cell>
        </row>
        <row r="53">
          <cell r="A53" t="str">
            <v>Total comprehensive income</v>
          </cell>
          <cell r="B53">
            <v>0</v>
          </cell>
          <cell r="C53">
            <v>0</v>
          </cell>
          <cell r="D53">
            <v>-861366232.73272204</v>
          </cell>
          <cell r="E53">
            <v>1080975099.6212881</v>
          </cell>
          <cell r="F53">
            <v>-173015014.39826477</v>
          </cell>
          <cell r="G53">
            <v>0</v>
          </cell>
          <cell r="H53">
            <v>140492416.62617898</v>
          </cell>
          <cell r="I53">
            <v>187086269.11648023</v>
          </cell>
          <cell r="J53">
            <v>-4302407.2753635887</v>
          </cell>
          <cell r="K53">
            <v>182783861.84111667</v>
          </cell>
        </row>
        <row r="54">
          <cell r="A54" t="str">
            <v xml:space="preserve">Transfer of realized revaluation reserve to Retained Earnings </v>
          </cell>
          <cell r="B54">
            <v>0</v>
          </cell>
          <cell r="C54">
            <v>0</v>
          </cell>
          <cell r="D54">
            <v>53426895.828707099</v>
          </cell>
          <cell r="E54">
            <v>-53426895.828707099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 t="str">
            <v>Deferred tax related to realized revaluation reserve transferred to Retained Earnings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8548306.1596991345</v>
          </cell>
          <cell r="G55">
            <v>0</v>
          </cell>
          <cell r="H55">
            <v>0</v>
          </cell>
          <cell r="I55">
            <v>8548306.1596991345</v>
          </cell>
          <cell r="J55">
            <v>0</v>
          </cell>
          <cell r="K55">
            <v>8548306.1596991345</v>
          </cell>
        </row>
        <row r="56">
          <cell r="A56" t="str">
            <v>Share capital decrease</v>
          </cell>
          <cell r="B56">
            <v>-2698364445.1861997</v>
          </cell>
          <cell r="C56">
            <v>0</v>
          </cell>
          <cell r="D56">
            <v>2698364445.1861997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December 31, 2021</v>
          </cell>
          <cell r="B57">
            <v>4083556488.73</v>
          </cell>
          <cell r="C57">
            <v>343194529.98280001</v>
          </cell>
          <cell r="D57">
            <v>-6017881683.2114162</v>
          </cell>
          <cell r="E57">
            <v>1720973233.457581</v>
          </cell>
          <cell r="F57">
            <v>-276663496.49216563</v>
          </cell>
          <cell r="G57">
            <v>-2766080641.4014001</v>
          </cell>
          <cell r="H57">
            <v>4978008611.4685793</v>
          </cell>
          <cell r="I57">
            <v>2065107042.5339799</v>
          </cell>
          <cell r="J57">
            <v>78768473.022836402</v>
          </cell>
          <cell r="K57">
            <v>2143875515.5568163</v>
          </cell>
        </row>
        <row r="60">
          <cell r="A60" t="str">
            <v>31 December 2021</v>
          </cell>
          <cell r="B60">
            <v>4083556488.73</v>
          </cell>
          <cell r="C60">
            <v>343194529.98280001</v>
          </cell>
          <cell r="D60">
            <v>-6017881683.2114162</v>
          </cell>
          <cell r="E60">
            <v>1720973233.457581</v>
          </cell>
          <cell r="F60">
            <v>-276663496.49216563</v>
          </cell>
          <cell r="G60">
            <v>-2766080641.4014001</v>
          </cell>
          <cell r="H60">
            <v>4978008611.4685793</v>
          </cell>
          <cell r="I60">
            <v>2065107042.5339785</v>
          </cell>
          <cell r="J60">
            <v>78768473.022836402</v>
          </cell>
          <cell r="K60">
            <v>2143875515.5568149</v>
          </cell>
        </row>
        <row r="61">
          <cell r="A61" t="str">
            <v>Net profit for 2022</v>
          </cell>
          <cell r="B61">
            <v>0</v>
          </cell>
          <cell r="C61">
            <v>0</v>
          </cell>
          <cell r="D61">
            <v>420007797.40872872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420007797.40872872</v>
          </cell>
          <cell r="J61">
            <v>-1300503.9822501696</v>
          </cell>
          <cell r="K61">
            <v>418707293.42647856</v>
          </cell>
        </row>
        <row r="62">
          <cell r="A62" t="str">
            <v>Revaluation surplus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Deferred tax related to revaluation surplus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Hedging reserves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-119405811.319692</v>
          </cell>
          <cell r="I64">
            <v>-119405811.319692</v>
          </cell>
          <cell r="J64">
            <v>0</v>
          </cell>
          <cell r="K64">
            <v>-119405811.319692</v>
          </cell>
        </row>
        <row r="65">
          <cell r="A65" t="str">
            <v>Actuarial gains / (losses) on defined benefit pension plans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7690372.0354973394</v>
          </cell>
          <cell r="I65">
            <v>7690372.0354973394</v>
          </cell>
          <cell r="J65">
            <v>0</v>
          </cell>
          <cell r="K65">
            <v>7690372.0354973394</v>
          </cell>
        </row>
        <row r="66">
          <cell r="A66" t="str">
            <v>Total other comprehensive income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-111715439.28419466</v>
          </cell>
          <cell r="I66">
            <v>-111715439.28419466</v>
          </cell>
          <cell r="J66">
            <v>0</v>
          </cell>
          <cell r="K66">
            <v>-111715439.28419466</v>
          </cell>
        </row>
        <row r="67">
          <cell r="A67" t="str">
            <v>Total comprehensive income</v>
          </cell>
          <cell r="B67">
            <v>0</v>
          </cell>
          <cell r="C67">
            <v>0</v>
          </cell>
          <cell r="D67">
            <v>420007797.40872872</v>
          </cell>
          <cell r="E67">
            <v>0</v>
          </cell>
          <cell r="F67">
            <v>0</v>
          </cell>
          <cell r="G67">
            <v>0</v>
          </cell>
          <cell r="H67">
            <v>-111715439.28419466</v>
          </cell>
          <cell r="I67">
            <v>308292358.12453407</v>
          </cell>
          <cell r="J67">
            <v>-1300503.9822501696</v>
          </cell>
          <cell r="K67">
            <v>306991854.14228392</v>
          </cell>
        </row>
        <row r="68">
          <cell r="A68" t="str">
            <v xml:space="preserve">Transfer of realized revaluation reserve to Retained Earnings </v>
          </cell>
          <cell r="B68">
            <v>0</v>
          </cell>
          <cell r="C68">
            <v>0</v>
          </cell>
          <cell r="D68">
            <v>230713499.40345368</v>
          </cell>
          <cell r="E68">
            <v>-230713499.40345368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Deferred tax related to realized revaluation reserve transferred to Retained Earnings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36600804.394832902</v>
          </cell>
          <cell r="G69">
            <v>0</v>
          </cell>
          <cell r="H69">
            <v>0</v>
          </cell>
          <cell r="I69">
            <v>36600804.394832902</v>
          </cell>
          <cell r="J69">
            <v>313354.12836737355</v>
          </cell>
          <cell r="K69">
            <v>36914158.523200274</v>
          </cell>
        </row>
        <row r="70">
          <cell r="A70" t="str">
            <v>Share capital decrease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31 December 2022</v>
          </cell>
          <cell r="B71">
            <v>4083556488.73</v>
          </cell>
          <cell r="C71">
            <v>343194529.98280001</v>
          </cell>
          <cell r="D71">
            <v>-5367160386.3992338</v>
          </cell>
          <cell r="E71">
            <v>1490259734.0541275</v>
          </cell>
          <cell r="F71">
            <v>-240062692.09733272</v>
          </cell>
          <cell r="G71">
            <v>-2766080641.4014001</v>
          </cell>
          <cell r="H71">
            <v>4866293172.1843843</v>
          </cell>
          <cell r="I71">
            <v>2410000205.0533457</v>
          </cell>
          <cell r="J71">
            <v>77781323.168953612</v>
          </cell>
          <cell r="K71">
            <v>2487781528.2222986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D36" sqref="D36"/>
    </sheetView>
  </sheetViews>
  <sheetFormatPr defaultRowHeight="14.5" x14ac:dyDescent="0.35"/>
  <sheetData>
    <row r="1" spans="1:7" x14ac:dyDescent="0.35">
      <c r="A1" s="22" t="s">
        <v>0</v>
      </c>
    </row>
    <row r="2" spans="1:7" x14ac:dyDescent="0.35">
      <c r="A2" s="9"/>
      <c r="B2" s="9"/>
      <c r="C2" s="16" t="s">
        <v>1</v>
      </c>
      <c r="D2" s="9"/>
      <c r="E2" s="9"/>
      <c r="F2" s="9"/>
      <c r="G2" s="9"/>
    </row>
    <row r="3" spans="1:7" x14ac:dyDescent="0.35">
      <c r="A3" s="11"/>
      <c r="B3" s="11"/>
      <c r="C3" s="12" t="s">
        <v>144</v>
      </c>
      <c r="D3" s="11"/>
      <c r="E3" s="11"/>
      <c r="F3" s="9"/>
      <c r="G3" s="9"/>
    </row>
    <row r="4" spans="1:7" x14ac:dyDescent="0.35">
      <c r="A4" s="11"/>
      <c r="B4" s="11"/>
      <c r="C4" s="12" t="s">
        <v>125</v>
      </c>
      <c r="D4" s="11"/>
      <c r="E4" s="11"/>
      <c r="F4" s="9"/>
      <c r="G4" s="9"/>
    </row>
    <row r="5" spans="1:7" x14ac:dyDescent="0.35">
      <c r="A5" s="10"/>
      <c r="B5" s="9"/>
      <c r="C5" s="9"/>
      <c r="D5" s="9"/>
      <c r="E5" s="9"/>
      <c r="F5" s="9"/>
      <c r="G5" s="9"/>
    </row>
    <row r="6" spans="1:7" x14ac:dyDescent="0.35">
      <c r="A6" s="8" t="s">
        <v>47</v>
      </c>
      <c r="B6" s="9"/>
      <c r="C6" s="9"/>
      <c r="D6" s="9"/>
      <c r="E6" s="9"/>
      <c r="F6" s="9"/>
      <c r="G6" s="9"/>
    </row>
    <row r="7" spans="1:7" x14ac:dyDescent="0.35">
      <c r="A7" s="8" t="s">
        <v>46</v>
      </c>
      <c r="B7" s="9"/>
      <c r="C7" s="9"/>
      <c r="D7" s="9"/>
      <c r="E7" s="9"/>
      <c r="F7" s="9"/>
      <c r="G7" s="9"/>
    </row>
    <row r="8" spans="1:7" s="9" customFormat="1" x14ac:dyDescent="0.35">
      <c r="A8" s="8" t="s">
        <v>45</v>
      </c>
    </row>
    <row r="9" spans="1:7" x14ac:dyDescent="0.35">
      <c r="A9" s="8" t="s">
        <v>44</v>
      </c>
      <c r="B9" s="9"/>
      <c r="C9" s="9"/>
      <c r="D9" s="9"/>
      <c r="E9" s="9"/>
      <c r="F9" s="9"/>
      <c r="G9" s="9"/>
    </row>
    <row r="10" spans="1:7" x14ac:dyDescent="0.35">
      <c r="A10" s="8" t="s">
        <v>43</v>
      </c>
      <c r="B10" s="9"/>
      <c r="C10" s="9"/>
      <c r="D10" s="9"/>
      <c r="E10" s="9"/>
      <c r="F10" s="9"/>
      <c r="G10" s="9"/>
    </row>
    <row r="12" spans="1:7" x14ac:dyDescent="0.35">
      <c r="A12" s="14"/>
      <c r="B12" s="14"/>
      <c r="C12" s="14"/>
      <c r="D12" s="14"/>
      <c r="E12" s="14"/>
      <c r="F12" s="14"/>
      <c r="G12" s="14"/>
    </row>
    <row r="13" spans="1:7" x14ac:dyDescent="0.35">
      <c r="A13" s="15" t="s">
        <v>145</v>
      </c>
      <c r="B13" s="14"/>
      <c r="C13" s="14"/>
      <c r="D13" s="14"/>
      <c r="E13" s="14"/>
      <c r="F13" s="14"/>
      <c r="G13" s="14"/>
    </row>
    <row r="14" spans="1:7" x14ac:dyDescent="0.35">
      <c r="A14" s="24" t="s">
        <v>146</v>
      </c>
      <c r="B14" s="14"/>
      <c r="C14" s="14"/>
      <c r="D14" s="14"/>
      <c r="E14" s="14"/>
      <c r="F14" s="14"/>
      <c r="G14" s="14"/>
    </row>
    <row r="15" spans="1:7" x14ac:dyDescent="0.35">
      <c r="A15" s="14"/>
      <c r="B15" s="14"/>
      <c r="C15" s="14"/>
      <c r="D15" s="14"/>
      <c r="E15" s="14"/>
      <c r="F15" s="14"/>
      <c r="G15" s="14"/>
    </row>
    <row r="16" spans="1:7" x14ac:dyDescent="0.35">
      <c r="A16" s="14"/>
      <c r="B16" s="14"/>
      <c r="C16" s="14"/>
      <c r="D16" s="14"/>
      <c r="E16" s="14"/>
      <c r="F16" s="14"/>
      <c r="G16" s="14"/>
    </row>
    <row r="17" spans="1:1" ht="15.5" x14ac:dyDescent="0.35">
      <c r="A17" s="25"/>
    </row>
    <row r="18" spans="1:1" x14ac:dyDescent="0.35">
      <c r="A18" s="13"/>
    </row>
    <row r="19" spans="1:1" ht="15.5" x14ac:dyDescent="0.35">
      <c r="A19" s="25"/>
    </row>
    <row r="20" spans="1:1" x14ac:dyDescent="0.35">
      <c r="A20" s="13"/>
    </row>
    <row r="21" spans="1:1" x14ac:dyDescent="0.35">
      <c r="A21" s="13"/>
    </row>
    <row r="22" spans="1:1" x14ac:dyDescent="0.35">
      <c r="A22" s="13"/>
    </row>
    <row r="23" spans="1:1" x14ac:dyDescent="0.35">
      <c r="A23" s="17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zoomScale="110" zoomScaleNormal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ColWidth="9" defaultRowHeight="10" x14ac:dyDescent="0.2"/>
  <cols>
    <col min="1" max="1" width="43.1796875" style="1" customWidth="1"/>
    <col min="2" max="2" width="18.453125" style="50" bestFit="1" customWidth="1"/>
    <col min="3" max="3" width="18.26953125" style="1" customWidth="1"/>
    <col min="4" max="4" width="18.81640625" style="21" bestFit="1" customWidth="1"/>
    <col min="5" max="5" width="19.453125" style="21" customWidth="1"/>
    <col min="6" max="6" width="9" style="21"/>
    <col min="7" max="8" width="15.1796875" style="21" bestFit="1" customWidth="1"/>
    <col min="9" max="9" width="10.7265625" style="21" bestFit="1" customWidth="1"/>
    <col min="10" max="16384" width="9" style="21"/>
  </cols>
  <sheetData>
    <row r="1" spans="1:12" ht="10.5" x14ac:dyDescent="0.25">
      <c r="A1" s="2" t="s">
        <v>0</v>
      </c>
    </row>
    <row r="2" spans="1:12" ht="10.5" x14ac:dyDescent="0.25">
      <c r="A2" s="28" t="s">
        <v>147</v>
      </c>
    </row>
    <row r="3" spans="1:12" x14ac:dyDescent="0.2">
      <c r="A3" s="39" t="s">
        <v>48</v>
      </c>
    </row>
    <row r="4" spans="1:12" x14ac:dyDescent="0.2">
      <c r="C4" s="43"/>
    </row>
    <row r="5" spans="1:12" ht="10.5" x14ac:dyDescent="0.25">
      <c r="A5" s="2"/>
      <c r="B5" s="26" t="s">
        <v>120</v>
      </c>
      <c r="C5" s="26" t="s">
        <v>101</v>
      </c>
      <c r="D5" s="26" t="s">
        <v>121</v>
      </c>
      <c r="E5" s="26" t="str">
        <f>C5</f>
        <v>December 31, 2021</v>
      </c>
    </row>
    <row r="6" spans="1:12" ht="10.5" x14ac:dyDescent="0.2">
      <c r="B6" s="19" t="s">
        <v>23</v>
      </c>
      <c r="C6" s="19" t="s">
        <v>23</v>
      </c>
      <c r="D6" s="19" t="s">
        <v>23</v>
      </c>
      <c r="E6" s="19" t="s">
        <v>23</v>
      </c>
    </row>
    <row r="7" spans="1:12" ht="10.5" x14ac:dyDescent="0.25">
      <c r="B7" s="44" t="s">
        <v>58</v>
      </c>
      <c r="C7" s="44" t="s">
        <v>58</v>
      </c>
      <c r="D7" s="44" t="s">
        <v>59</v>
      </c>
      <c r="E7" s="44" t="s">
        <v>59</v>
      </c>
    </row>
    <row r="8" spans="1:12" ht="10.5" x14ac:dyDescent="0.25">
      <c r="B8" s="44"/>
      <c r="C8" s="45"/>
      <c r="D8" s="120" t="s">
        <v>60</v>
      </c>
      <c r="E8" s="120"/>
    </row>
    <row r="9" spans="1:12" x14ac:dyDescent="0.2">
      <c r="A9" s="46" t="s">
        <v>2</v>
      </c>
      <c r="B9" s="4">
        <f>[1]BS!D13</f>
        <v>6943883.5199999977</v>
      </c>
      <c r="C9" s="4">
        <f>[1]BS!E13</f>
        <v>9469706.8200000022</v>
      </c>
      <c r="D9" s="4">
        <f>[1]BS!F13</f>
        <v>32182122.56179199</v>
      </c>
      <c r="E9" s="4">
        <f>[1]BS!G13</f>
        <v>43888303.227972008</v>
      </c>
      <c r="G9" s="3"/>
      <c r="H9" s="3"/>
      <c r="I9" s="43"/>
      <c r="J9" s="43"/>
      <c r="K9" s="43"/>
      <c r="L9" s="43"/>
    </row>
    <row r="10" spans="1:12" x14ac:dyDescent="0.2">
      <c r="A10" s="46" t="s">
        <v>3</v>
      </c>
      <c r="B10" s="4">
        <f>[1]BS!D14</f>
        <v>82871706</v>
      </c>
      <c r="C10" s="4">
        <f>[1]BS!E14</f>
        <v>82871706</v>
      </c>
      <c r="D10" s="4">
        <f>[1]BS!F14</f>
        <v>384077208.62760001</v>
      </c>
      <c r="E10" s="4">
        <f>[1]BS!G14</f>
        <v>384077208.62760001</v>
      </c>
      <c r="G10" s="3"/>
      <c r="H10" s="3"/>
      <c r="I10" s="43"/>
      <c r="J10" s="43"/>
      <c r="K10" s="43"/>
      <c r="L10" s="43"/>
    </row>
    <row r="11" spans="1:12" x14ac:dyDescent="0.2">
      <c r="A11" s="46" t="s">
        <v>4</v>
      </c>
      <c r="B11" s="4">
        <f>[1]BS!D15</f>
        <v>1178598536.1530151</v>
      </c>
      <c r="C11" s="4">
        <f>[1]BS!E15</f>
        <v>1261644352.220237</v>
      </c>
      <c r="D11" s="4">
        <f>[1]BS!F15</f>
        <v>5462332763.2247639</v>
      </c>
      <c r="E11" s="4">
        <f>[1]BS!G15</f>
        <v>5847216905.7999105</v>
      </c>
      <c r="G11" s="3"/>
      <c r="H11" s="3"/>
      <c r="I11" s="43"/>
      <c r="J11" s="43"/>
      <c r="K11" s="43"/>
      <c r="L11" s="43"/>
    </row>
    <row r="12" spans="1:12" x14ac:dyDescent="0.2">
      <c r="A12" s="27" t="s">
        <v>90</v>
      </c>
      <c r="B12" s="4">
        <f>[1]BS!D16</f>
        <v>124769237.78127612</v>
      </c>
      <c r="C12" s="4">
        <f>[1]BS!E16</f>
        <v>109604968.15085454</v>
      </c>
      <c r="D12" s="4">
        <f>[1]BS!F16</f>
        <v>578255509.42110229</v>
      </c>
      <c r="E12" s="4">
        <f>[1]BS!G16</f>
        <v>507975188.39195043</v>
      </c>
      <c r="G12" s="3"/>
      <c r="H12" s="3"/>
      <c r="I12" s="43"/>
      <c r="J12" s="43"/>
      <c r="K12" s="43"/>
      <c r="L12" s="43"/>
    </row>
    <row r="13" spans="1:12" hidden="1" x14ac:dyDescent="0.2">
      <c r="B13" s="4">
        <f>[1]BS!D17</f>
        <v>0</v>
      </c>
      <c r="C13" s="4">
        <f>[1]BS!E17</f>
        <v>0</v>
      </c>
      <c r="D13" s="4">
        <f>[1]BS!F17</f>
        <v>0</v>
      </c>
      <c r="E13" s="4">
        <f>[1]BS!G17</f>
        <v>0</v>
      </c>
      <c r="G13" s="3"/>
      <c r="H13" s="3"/>
      <c r="I13" s="43"/>
      <c r="J13" s="43"/>
      <c r="K13" s="43"/>
      <c r="L13" s="43"/>
    </row>
    <row r="14" spans="1:12" x14ac:dyDescent="0.2">
      <c r="A14" s="21" t="s">
        <v>49</v>
      </c>
      <c r="B14" s="4">
        <f>[1]BS!D18</f>
        <v>3811864.59</v>
      </c>
      <c r="C14" s="4">
        <f>[1]BS!E18</f>
        <v>3139455.08</v>
      </c>
      <c r="D14" s="4">
        <f>[1]BS!F18</f>
        <v>17666467.628813997</v>
      </c>
      <c r="E14" s="4">
        <f>[1]BS!G18</f>
        <v>14550118.513768001</v>
      </c>
      <c r="G14" s="3"/>
      <c r="H14" s="3"/>
      <c r="I14" s="43"/>
      <c r="J14" s="43"/>
      <c r="K14" s="43"/>
      <c r="L14" s="43"/>
    </row>
    <row r="15" spans="1:12" hidden="1" x14ac:dyDescent="0.2">
      <c r="A15" s="1" t="s">
        <v>5</v>
      </c>
      <c r="B15" s="4">
        <f>[1]BS!D19</f>
        <v>2.514570951461792E-8</v>
      </c>
      <c r="C15" s="4">
        <f>[1]BS!E19</f>
        <v>0</v>
      </c>
      <c r="D15" s="4">
        <f>[1]BS!F19</f>
        <v>1.165403053164482E-7</v>
      </c>
      <c r="E15" s="4">
        <f>[1]BS!G19</f>
        <v>0</v>
      </c>
      <c r="G15" s="3"/>
      <c r="H15" s="3"/>
      <c r="I15" s="43"/>
      <c r="J15" s="43"/>
      <c r="K15" s="43"/>
      <c r="L15" s="43"/>
    </row>
    <row r="16" spans="1:12" ht="10.5" x14ac:dyDescent="0.25">
      <c r="A16" s="2" t="s">
        <v>6</v>
      </c>
      <c r="B16" s="5">
        <f>SUM(B9:B15)</f>
        <v>1396995228.0442913</v>
      </c>
      <c r="C16" s="5">
        <f t="shared" ref="C16:E16" si="0">SUM(C9:C15)</f>
        <v>1466730188.2710915</v>
      </c>
      <c r="D16" s="5">
        <f t="shared" si="0"/>
        <v>6474514071.4640722</v>
      </c>
      <c r="E16" s="5">
        <f t="shared" si="0"/>
        <v>6797707724.5612011</v>
      </c>
      <c r="G16" s="3"/>
      <c r="H16" s="3"/>
      <c r="I16" s="43"/>
      <c r="J16" s="43"/>
      <c r="K16" s="43"/>
      <c r="L16" s="43"/>
    </row>
    <row r="17" spans="1:12" hidden="1" x14ac:dyDescent="0.2">
      <c r="A17" s="47"/>
      <c r="B17" s="3"/>
      <c r="C17" s="3"/>
      <c r="D17" s="3"/>
      <c r="E17" s="3"/>
      <c r="G17" s="3"/>
      <c r="H17" s="3"/>
      <c r="I17" s="43"/>
      <c r="J17" s="43"/>
      <c r="K17" s="43"/>
      <c r="L17" s="43"/>
    </row>
    <row r="18" spans="1:12" x14ac:dyDescent="0.2">
      <c r="A18" s="46" t="s">
        <v>7</v>
      </c>
      <c r="B18" s="4">
        <f>[1]BS!D22</f>
        <v>333870057.62772357</v>
      </c>
      <c r="C18" s="4">
        <f>[1]BS!E22</f>
        <v>329204004.73709178</v>
      </c>
      <c r="D18" s="4">
        <f>[1]BS!F22</f>
        <v>1547354168.0814476</v>
      </c>
      <c r="E18" s="4">
        <f>[1]BS!G22</f>
        <v>1525728880.3545256</v>
      </c>
      <c r="G18" s="3"/>
      <c r="H18" s="3"/>
      <c r="I18" s="43"/>
      <c r="J18" s="43"/>
      <c r="K18" s="43"/>
      <c r="L18" s="43"/>
    </row>
    <row r="19" spans="1:12" x14ac:dyDescent="0.2">
      <c r="A19" s="46" t="s">
        <v>91</v>
      </c>
      <c r="B19" s="4">
        <f>[1]BS!D23</f>
        <v>642376935.80938721</v>
      </c>
      <c r="C19" s="4">
        <f>[1]BS!E23</f>
        <v>690550528.89558804</v>
      </c>
      <c r="D19" s="4">
        <f>[1]BS!F23</f>
        <v>2977160146.7021856</v>
      </c>
      <c r="E19" s="4">
        <f>[1]BS!G23</f>
        <v>3200425481.2194924</v>
      </c>
      <c r="G19" s="3"/>
      <c r="H19" s="3"/>
      <c r="I19" s="43"/>
      <c r="J19" s="43"/>
      <c r="K19" s="43"/>
      <c r="L19" s="43"/>
    </row>
    <row r="20" spans="1:12" x14ac:dyDescent="0.2">
      <c r="A20" s="46" t="s">
        <v>92</v>
      </c>
      <c r="B20" s="4">
        <f>[1]BS!D24</f>
        <v>2612060.8400000003</v>
      </c>
      <c r="C20" s="4">
        <f>[1]BS!E24</f>
        <v>23958794.169999998</v>
      </c>
      <c r="D20" s="4">
        <f>[1]BS!F24</f>
        <v>12105857.169064</v>
      </c>
      <c r="E20" s="4">
        <f>[1]BS!G24</f>
        <v>111039427.46028198</v>
      </c>
      <c r="G20" s="3"/>
      <c r="H20" s="3"/>
      <c r="I20" s="43"/>
      <c r="J20" s="43"/>
      <c r="K20" s="43"/>
      <c r="L20" s="43"/>
    </row>
    <row r="21" spans="1:12" x14ac:dyDescent="0.2">
      <c r="A21" s="46" t="s">
        <v>8</v>
      </c>
      <c r="B21" s="4">
        <f>[1]BS!D25</f>
        <v>16973215.219999999</v>
      </c>
      <c r="C21" s="4">
        <f>[1]BS!E25</f>
        <v>50091260.75</v>
      </c>
      <c r="D21" s="4">
        <f>[1]BS!F25</f>
        <v>78664063.258611992</v>
      </c>
      <c r="E21" s="4">
        <f>[1]BS!G25</f>
        <v>232152957.07194999</v>
      </c>
      <c r="G21" s="3"/>
      <c r="H21" s="3"/>
      <c r="I21" s="43"/>
      <c r="J21" s="43"/>
      <c r="K21" s="43"/>
      <c r="L21" s="43"/>
    </row>
    <row r="22" spans="1:12" ht="10.5" x14ac:dyDescent="0.25">
      <c r="A22" s="48" t="s">
        <v>9</v>
      </c>
      <c r="B22" s="5">
        <f>SUM(B18:B21)</f>
        <v>995832269.49711084</v>
      </c>
      <c r="C22" s="5">
        <f t="shared" ref="C22:E22" si="1">SUM(C18:C21)</f>
        <v>1093804588.5526798</v>
      </c>
      <c r="D22" s="5">
        <f t="shared" si="1"/>
        <v>4615284235.2113085</v>
      </c>
      <c r="E22" s="5">
        <f t="shared" si="1"/>
        <v>5069346746.1062508</v>
      </c>
      <c r="G22" s="3"/>
      <c r="H22" s="3"/>
      <c r="I22" s="43"/>
      <c r="J22" s="43"/>
      <c r="K22" s="43"/>
      <c r="L22" s="43"/>
    </row>
    <row r="23" spans="1:12" hidden="1" x14ac:dyDescent="0.2">
      <c r="B23" s="3"/>
      <c r="C23" s="3"/>
      <c r="D23" s="3"/>
      <c r="E23" s="3"/>
      <c r="G23" s="3"/>
      <c r="H23" s="3"/>
      <c r="I23" s="43"/>
      <c r="J23" s="43"/>
      <c r="K23" s="43"/>
      <c r="L23" s="43"/>
    </row>
    <row r="24" spans="1:12" ht="11" thickBot="1" x14ac:dyDescent="0.3">
      <c r="A24" s="48" t="s">
        <v>10</v>
      </c>
      <c r="B24" s="6">
        <f>+B16+B22</f>
        <v>2392827497.5414019</v>
      </c>
      <c r="C24" s="6">
        <f t="shared" ref="C24:E24" si="2">+C16+C22</f>
        <v>2560534776.8237715</v>
      </c>
      <c r="D24" s="6">
        <f t="shared" si="2"/>
        <v>11089798306.675381</v>
      </c>
      <c r="E24" s="6">
        <f t="shared" si="2"/>
        <v>11867054470.667452</v>
      </c>
      <c r="G24" s="3"/>
      <c r="H24" s="3"/>
      <c r="I24" s="43"/>
      <c r="J24" s="43"/>
      <c r="K24" s="43"/>
      <c r="L24" s="43"/>
    </row>
    <row r="25" spans="1:12" ht="10.5" hidden="1" thickTop="1" x14ac:dyDescent="0.2">
      <c r="B25" s="3"/>
      <c r="C25" s="3"/>
      <c r="D25" s="3"/>
      <c r="E25" s="3"/>
      <c r="G25" s="3"/>
      <c r="H25" s="3"/>
      <c r="I25" s="43"/>
      <c r="J25" s="43"/>
      <c r="K25" s="43"/>
      <c r="L25" s="43"/>
    </row>
    <row r="26" spans="1:12" ht="10.5" hidden="1" thickTop="1" x14ac:dyDescent="0.2">
      <c r="B26" s="3"/>
      <c r="C26" s="3"/>
      <c r="D26" s="3"/>
      <c r="E26" s="3"/>
      <c r="G26" s="3"/>
      <c r="H26" s="3"/>
      <c r="I26" s="43"/>
      <c r="J26" s="43"/>
      <c r="K26" s="43"/>
      <c r="L26" s="43"/>
    </row>
    <row r="27" spans="1:12" ht="10.5" thickTop="1" x14ac:dyDescent="0.2">
      <c r="A27" s="21" t="s">
        <v>50</v>
      </c>
      <c r="B27" s="4">
        <f>[1]BS!D31</f>
        <v>881102250.18999994</v>
      </c>
      <c r="C27" s="4">
        <f>[1]BS!E31</f>
        <v>881102250.18999994</v>
      </c>
      <c r="D27" s="4">
        <f>[1]BS!F31</f>
        <v>4083556488.7305737</v>
      </c>
      <c r="E27" s="4">
        <f>[1]BS!G31</f>
        <v>4083556488.7305737</v>
      </c>
      <c r="G27" s="3"/>
      <c r="H27" s="3"/>
      <c r="I27" s="43"/>
      <c r="J27" s="43"/>
      <c r="K27" s="43"/>
      <c r="L27" s="43"/>
    </row>
    <row r="28" spans="1:12" x14ac:dyDescent="0.2">
      <c r="A28" s="21" t="s">
        <v>11</v>
      </c>
      <c r="B28" s="4">
        <f>[1]BS!D32</f>
        <v>74050517.840000004</v>
      </c>
      <c r="C28" s="4">
        <f>[1]BS!E32</f>
        <v>74050517.840000004</v>
      </c>
      <c r="D28" s="4">
        <f>[1]BS!F32</f>
        <v>343194529.981264</v>
      </c>
      <c r="E28" s="4">
        <f>[1]BS!G32</f>
        <v>343194529.981264</v>
      </c>
      <c r="G28" s="3"/>
      <c r="H28" s="3"/>
      <c r="I28" s="43"/>
      <c r="J28" s="43"/>
      <c r="K28" s="43"/>
      <c r="L28" s="43"/>
    </row>
    <row r="29" spans="1:12" x14ac:dyDescent="0.2">
      <c r="A29" s="21" t="s">
        <v>51</v>
      </c>
      <c r="B29" s="4">
        <f>[1]BS!D33</f>
        <v>269752954.31021768</v>
      </c>
      <c r="C29" s="4">
        <f>[1]BS!E33</f>
        <v>311636330.42009014</v>
      </c>
      <c r="D29" s="4">
        <f>[1]BS!F33</f>
        <v>1250197042.0461347</v>
      </c>
      <c r="E29" s="4">
        <f>[1]BS!G33</f>
        <v>1444309736.9649496</v>
      </c>
      <c r="G29" s="3"/>
      <c r="H29" s="3"/>
      <c r="I29" s="43"/>
      <c r="J29" s="43"/>
      <c r="K29" s="43"/>
      <c r="L29" s="43"/>
    </row>
    <row r="30" spans="1:12" x14ac:dyDescent="0.2">
      <c r="A30" s="21" t="s">
        <v>12</v>
      </c>
      <c r="B30" s="4">
        <f>[1]BS!D34</f>
        <v>-9293940.7006457672</v>
      </c>
      <c r="C30" s="4">
        <f>[1]BS!E34</f>
        <v>14810715.491621407</v>
      </c>
      <c r="D30" s="4">
        <f>[1]BS!F34</f>
        <v>-43073697.571212873</v>
      </c>
      <c r="E30" s="4">
        <f>[1]BS!G34</f>
        <v>68641742.017468572</v>
      </c>
      <c r="G30" s="3"/>
      <c r="H30" s="3"/>
      <c r="I30" s="43"/>
      <c r="J30" s="43"/>
      <c r="K30" s="43"/>
      <c r="L30" s="43"/>
    </row>
    <row r="31" spans="1:12" x14ac:dyDescent="0.2">
      <c r="A31" s="21" t="s">
        <v>52</v>
      </c>
      <c r="B31" s="4">
        <f>[1]BS!D35</f>
        <v>1059285994.6215652</v>
      </c>
      <c r="C31" s="4">
        <f>[1]BS!E35</f>
        <v>1059285994.6215652</v>
      </c>
      <c r="D31" s="4">
        <f>[1]BS!F35</f>
        <v>4909366869.6731062</v>
      </c>
      <c r="E31" s="4">
        <f>[1]BS!G35</f>
        <v>4909366868.6731062</v>
      </c>
      <c r="G31" s="3"/>
      <c r="H31" s="3"/>
      <c r="I31" s="43"/>
      <c r="J31" s="43"/>
      <c r="K31" s="43"/>
      <c r="L31" s="43"/>
    </row>
    <row r="32" spans="1:12" x14ac:dyDescent="0.2">
      <c r="A32" s="21" t="s">
        <v>53</v>
      </c>
      <c r="B32" s="4">
        <f>[1]BS!D36</f>
        <v>-596832659</v>
      </c>
      <c r="C32" s="4">
        <f>[1]BS!E36</f>
        <v>-596832659</v>
      </c>
      <c r="D32" s="4">
        <f>[1]BS!F36</f>
        <v>-2766080641.4014001</v>
      </c>
      <c r="E32" s="4">
        <f>[1]BS!G36</f>
        <v>-2766080641.4014001</v>
      </c>
      <c r="G32" s="3"/>
      <c r="H32" s="3"/>
      <c r="I32" s="43"/>
      <c r="J32" s="43"/>
      <c r="K32" s="43"/>
      <c r="L32" s="43"/>
    </row>
    <row r="33" spans="1:12" x14ac:dyDescent="0.2">
      <c r="A33" s="21" t="s">
        <v>13</v>
      </c>
      <c r="B33" s="4">
        <f>[1]BS!D37</f>
        <v>-1248687736.5493731</v>
      </c>
      <c r="C33" s="4">
        <f>[1]BS!E37</f>
        <v>-1112612836.0237627</v>
      </c>
      <c r="D33" s="4">
        <f>[1]BS!F37</f>
        <v>-5787168183.8117247</v>
      </c>
      <c r="E33" s="4">
        <f>[1]BS!G37</f>
        <v>-5156515449.8357306</v>
      </c>
      <c r="G33" s="3"/>
      <c r="H33" s="3"/>
      <c r="I33" s="43"/>
      <c r="J33" s="43"/>
      <c r="K33" s="43"/>
      <c r="L33" s="43"/>
    </row>
    <row r="34" spans="1:12" x14ac:dyDescent="0.2">
      <c r="A34" s="21" t="s">
        <v>14</v>
      </c>
      <c r="B34" s="4">
        <f>[1]BS!D38</f>
        <v>90624389.895293817</v>
      </c>
      <c r="C34" s="4">
        <f>[1]BS!E38</f>
        <v>-185855571.72846028</v>
      </c>
      <c r="D34" s="4">
        <f>[1]BS!F38</f>
        <v>420007797.40872872</v>
      </c>
      <c r="E34" s="4">
        <f>[1]BS!G38</f>
        <v>-861366232.73272204</v>
      </c>
      <c r="G34" s="3"/>
      <c r="H34" s="3"/>
      <c r="I34" s="43"/>
      <c r="J34" s="43"/>
      <c r="K34" s="43"/>
      <c r="L34" s="43"/>
    </row>
    <row r="35" spans="1:12" ht="10.5" x14ac:dyDescent="0.25">
      <c r="A35" s="49" t="s">
        <v>54</v>
      </c>
      <c r="B35" s="23">
        <f>SUM(B27:B34)</f>
        <v>520001770.60705769</v>
      </c>
      <c r="C35" s="23">
        <f t="shared" ref="C35:E35" si="3">SUM(C27:C34)</f>
        <v>445584741.81105375</v>
      </c>
      <c r="D35" s="23">
        <f t="shared" si="3"/>
        <v>2410000205.0554714</v>
      </c>
      <c r="E35" s="23">
        <f t="shared" si="3"/>
        <v>2065107042.3975108</v>
      </c>
      <c r="G35" s="3"/>
      <c r="H35" s="3"/>
      <c r="I35" s="43"/>
      <c r="J35" s="43"/>
      <c r="K35" s="43"/>
      <c r="L35" s="43"/>
    </row>
    <row r="36" spans="1:12" x14ac:dyDescent="0.2">
      <c r="A36" s="21" t="s">
        <v>55</v>
      </c>
      <c r="B36" s="4">
        <f>[1]BS!D40</f>
        <v>16782748.585671023</v>
      </c>
      <c r="C36" s="4">
        <f>[1]BS!E40</f>
        <v>16995744.003463451</v>
      </c>
      <c r="D36" s="4">
        <f>[1]BS!F40</f>
        <v>77781323.165150911</v>
      </c>
      <c r="E36" s="4">
        <f>[1]BS!G40</f>
        <v>78768473.158451706</v>
      </c>
      <c r="G36" s="3"/>
      <c r="H36" s="3"/>
      <c r="I36" s="43"/>
      <c r="J36" s="43"/>
      <c r="K36" s="43"/>
      <c r="L36" s="43"/>
    </row>
    <row r="37" spans="1:12" ht="11" thickBot="1" x14ac:dyDescent="0.3">
      <c r="A37" s="48" t="s">
        <v>15</v>
      </c>
      <c r="B37" s="6">
        <f>+B35+B36</f>
        <v>536784519.1927287</v>
      </c>
      <c r="C37" s="6">
        <f t="shared" ref="C37:E37" si="4">+C35+C36</f>
        <v>462580485.8145172</v>
      </c>
      <c r="D37" s="6">
        <f t="shared" si="4"/>
        <v>2487781528.2206225</v>
      </c>
      <c r="E37" s="6">
        <f t="shared" si="4"/>
        <v>2143875515.5559626</v>
      </c>
      <c r="G37" s="3"/>
      <c r="H37" s="3"/>
      <c r="I37" s="43"/>
      <c r="J37" s="43"/>
      <c r="K37" s="43"/>
      <c r="L37" s="43"/>
    </row>
    <row r="38" spans="1:12" ht="10.5" hidden="1" thickTop="1" x14ac:dyDescent="0.2">
      <c r="B38" s="3"/>
      <c r="C38" s="3"/>
      <c r="D38" s="3"/>
      <c r="E38" s="3"/>
      <c r="G38" s="3"/>
      <c r="H38" s="3"/>
      <c r="I38" s="43"/>
      <c r="J38" s="43"/>
      <c r="K38" s="43"/>
      <c r="L38" s="43"/>
    </row>
    <row r="39" spans="1:12" ht="10.5" hidden="1" thickTop="1" x14ac:dyDescent="0.2">
      <c r="B39" s="3"/>
      <c r="C39" s="3"/>
      <c r="D39" s="3"/>
      <c r="E39" s="3"/>
      <c r="G39" s="3"/>
      <c r="H39" s="3"/>
      <c r="I39" s="43"/>
      <c r="J39" s="43"/>
      <c r="K39" s="43"/>
      <c r="L39" s="43"/>
    </row>
    <row r="40" spans="1:12" ht="10.5" hidden="1" thickTop="1" x14ac:dyDescent="0.2">
      <c r="B40" s="3"/>
      <c r="C40" s="3"/>
      <c r="D40" s="3"/>
      <c r="E40" s="3"/>
      <c r="G40" s="3"/>
      <c r="H40" s="3"/>
      <c r="I40" s="43"/>
      <c r="J40" s="43"/>
      <c r="K40" s="43"/>
      <c r="L40" s="43"/>
    </row>
    <row r="41" spans="1:12" ht="10.5" thickTop="1" x14ac:dyDescent="0.2">
      <c r="A41" s="46" t="s">
        <v>16</v>
      </c>
      <c r="B41" s="3">
        <f>[1]BS!D44</f>
        <v>0</v>
      </c>
      <c r="C41" s="3">
        <f>[1]BS!E44</f>
        <v>191729051.83000001</v>
      </c>
      <c r="D41" s="3">
        <f>[1]BS!F44</f>
        <v>0</v>
      </c>
      <c r="E41" s="3">
        <f>[1]BS!G44</f>
        <v>888587463.61131799</v>
      </c>
      <c r="G41" s="3"/>
      <c r="H41" s="3"/>
      <c r="I41" s="43"/>
      <c r="J41" s="43"/>
      <c r="K41" s="43"/>
      <c r="L41" s="43"/>
    </row>
    <row r="42" spans="1:12" x14ac:dyDescent="0.2">
      <c r="A42" s="1" t="s">
        <v>93</v>
      </c>
      <c r="B42" s="3">
        <f>[1]BS!D46</f>
        <v>120283737.08189087</v>
      </c>
      <c r="C42" s="3">
        <f>[1]BS!E46</f>
        <v>108237080.71855538</v>
      </c>
      <c r="D42" s="3">
        <f>[1]BS!F46</f>
        <v>557467007.87973142</v>
      </c>
      <c r="E42" s="3">
        <f>[1]BS!G46</f>
        <v>501635574.2982167</v>
      </c>
      <c r="G42" s="3"/>
      <c r="H42" s="3"/>
      <c r="I42" s="43"/>
      <c r="J42" s="43"/>
      <c r="K42" s="43"/>
      <c r="L42" s="43"/>
    </row>
    <row r="43" spans="1:12" x14ac:dyDescent="0.2">
      <c r="A43" s="1" t="s">
        <v>94</v>
      </c>
      <c r="B43" s="3">
        <f>[1]BS!D47</f>
        <v>56950486.584545769</v>
      </c>
      <c r="C43" s="3">
        <f>[1]BS!E47</f>
        <v>72659145.679440409</v>
      </c>
      <c r="D43" s="3">
        <f>[1]BS!F47</f>
        <v>263942725.1247358</v>
      </c>
      <c r="E43" s="3">
        <f>[1]BS!G47</f>
        <v>336746076.56593448</v>
      </c>
      <c r="G43" s="3"/>
      <c r="H43" s="3"/>
      <c r="I43" s="43"/>
      <c r="J43" s="43"/>
      <c r="K43" s="43"/>
      <c r="L43" s="43"/>
    </row>
    <row r="44" spans="1:12" x14ac:dyDescent="0.2">
      <c r="A44" s="46" t="s">
        <v>17</v>
      </c>
      <c r="B44" s="3">
        <f>[1]BS!D48</f>
        <v>115340642.91788276</v>
      </c>
      <c r="C44" s="3">
        <f>[1]BS!E48</f>
        <v>84606212.740388021</v>
      </c>
      <c r="D44" s="3">
        <f>[1]BS!F48</f>
        <v>534557743.6672194</v>
      </c>
      <c r="E44" s="3">
        <f>[1]BS!G48</f>
        <v>392115953.56660229</v>
      </c>
      <c r="G44" s="3"/>
      <c r="H44" s="3"/>
      <c r="I44" s="43"/>
      <c r="J44" s="43"/>
      <c r="K44" s="43"/>
      <c r="L44" s="43"/>
    </row>
    <row r="45" spans="1:12" x14ac:dyDescent="0.2">
      <c r="A45" s="21" t="s">
        <v>56</v>
      </c>
      <c r="B45" s="3">
        <f>[1]BS!D49</f>
        <v>165353.35</v>
      </c>
      <c r="C45" s="3">
        <f>[1]BS!E49</f>
        <v>173749.44</v>
      </c>
      <c r="D45" s="3">
        <f>[1]BS!F49</f>
        <v>766346.63590999995</v>
      </c>
      <c r="E45" s="3">
        <f>[1]BS!G49</f>
        <v>805259.15462399996</v>
      </c>
      <c r="G45" s="3"/>
      <c r="H45" s="3"/>
      <c r="I45" s="43"/>
      <c r="J45" s="43"/>
      <c r="K45" s="43"/>
      <c r="L45" s="43"/>
    </row>
    <row r="46" spans="1:12" ht="10.5" x14ac:dyDescent="0.25">
      <c r="A46" s="48" t="s">
        <v>18</v>
      </c>
      <c r="B46" s="5">
        <f>SUM(B41:B45)</f>
        <v>292740219.93431944</v>
      </c>
      <c r="C46" s="5">
        <f>SUM(C41:C45)</f>
        <v>457405240.40838379</v>
      </c>
      <c r="D46" s="5">
        <f>SUM(D41:D45)+1</f>
        <v>1356733824.3075967</v>
      </c>
      <c r="E46" s="5">
        <f>SUM(E41:E45)</f>
        <v>2119890327.1966953</v>
      </c>
      <c r="G46" s="3"/>
      <c r="H46" s="3"/>
      <c r="I46" s="43"/>
      <c r="J46" s="43"/>
      <c r="K46" s="43"/>
      <c r="L46" s="43"/>
    </row>
    <row r="47" spans="1:12" hidden="1" x14ac:dyDescent="0.2">
      <c r="B47" s="3"/>
      <c r="C47" s="3"/>
      <c r="D47" s="3"/>
      <c r="E47" s="3"/>
      <c r="G47" s="3"/>
      <c r="H47" s="3"/>
      <c r="I47" s="43"/>
      <c r="J47" s="43"/>
      <c r="K47" s="43"/>
      <c r="L47" s="43"/>
    </row>
    <row r="48" spans="1:12" x14ac:dyDescent="0.2">
      <c r="A48" s="46" t="s">
        <v>19</v>
      </c>
      <c r="B48" s="4">
        <f>[1]BS!D52</f>
        <v>1295310569.3989851</v>
      </c>
      <c r="C48" s="4">
        <f>[1]BS!E52</f>
        <v>1543053292.5269141</v>
      </c>
      <c r="D48" s="4">
        <f>[1]BS!F52</f>
        <v>6003246356.0065365</v>
      </c>
      <c r="E48" s="4">
        <f>[1]BS!G52</f>
        <v>7151434788.9852352</v>
      </c>
      <c r="G48" s="3"/>
      <c r="H48" s="3"/>
      <c r="I48" s="43"/>
      <c r="J48" s="43"/>
      <c r="K48" s="43"/>
      <c r="L48" s="43"/>
    </row>
    <row r="49" spans="1:12" x14ac:dyDescent="0.2">
      <c r="A49" s="46" t="s">
        <v>20</v>
      </c>
      <c r="B49" s="4">
        <f>[1]BS!D53</f>
        <v>41914152.820000008</v>
      </c>
      <c r="C49" s="4">
        <f>[1]BS!E53</f>
        <v>44880251.790000014</v>
      </c>
      <c r="D49" s="4">
        <f>[1]BS!F53</f>
        <v>194255331.65957204</v>
      </c>
      <c r="E49" s="4">
        <f>[1]BS!G53</f>
        <v>208002014.94593406</v>
      </c>
      <c r="G49" s="3"/>
      <c r="H49" s="3"/>
      <c r="I49" s="43"/>
      <c r="J49" s="43"/>
      <c r="K49" s="43"/>
      <c r="L49" s="43"/>
    </row>
    <row r="50" spans="1:12" x14ac:dyDescent="0.2">
      <c r="A50" s="46" t="s">
        <v>92</v>
      </c>
      <c r="B50" s="4">
        <f>[1]BS!D54</f>
        <v>4592618.7300000004</v>
      </c>
      <c r="C50" s="4">
        <f>[1]BS!E54</f>
        <v>3478830.26</v>
      </c>
      <c r="D50" s="4">
        <f>[1]BS!F54</f>
        <v>21284950.766058002</v>
      </c>
      <c r="E50" s="4">
        <f>[1]BS!G54</f>
        <v>16122986.722995998</v>
      </c>
      <c r="G50" s="3"/>
      <c r="H50" s="3"/>
      <c r="I50" s="43"/>
      <c r="J50" s="43"/>
      <c r="K50" s="43"/>
      <c r="L50" s="43"/>
    </row>
    <row r="51" spans="1:12" x14ac:dyDescent="0.2">
      <c r="A51" s="46" t="s">
        <v>93</v>
      </c>
      <c r="B51" s="4">
        <f>[1]BS!D55</f>
        <v>4723010.8854035111</v>
      </c>
      <c r="C51" s="4">
        <f>[1]BS!E55</f>
        <v>3679908.1184996399</v>
      </c>
      <c r="D51" s="4">
        <f>[1]BS!F55</f>
        <v>21889266.24949111</v>
      </c>
      <c r="E51" s="4">
        <f>[1]BS!G55</f>
        <v>17054902.165998429</v>
      </c>
      <c r="G51" s="3"/>
      <c r="H51" s="3"/>
      <c r="I51" s="43"/>
      <c r="J51" s="43"/>
      <c r="K51" s="43"/>
      <c r="L51" s="43"/>
    </row>
    <row r="52" spans="1:12" hidden="1" x14ac:dyDescent="0.2">
      <c r="A52" s="46" t="s">
        <v>95</v>
      </c>
      <c r="B52" s="4">
        <f>[1]BS!D56</f>
        <v>0</v>
      </c>
      <c r="C52" s="4">
        <f>[1]BS!E56</f>
        <v>0</v>
      </c>
      <c r="D52" s="4">
        <f>[1]BS!F56</f>
        <v>0</v>
      </c>
      <c r="E52" s="4">
        <f>[1]BS!G56</f>
        <v>0</v>
      </c>
      <c r="G52" s="3"/>
      <c r="H52" s="3"/>
      <c r="I52" s="43"/>
      <c r="J52" s="43"/>
      <c r="K52" s="43"/>
      <c r="L52" s="43"/>
    </row>
    <row r="53" spans="1:12" x14ac:dyDescent="0.2">
      <c r="A53" s="46" t="s">
        <v>21</v>
      </c>
      <c r="B53" s="4">
        <f>[1]BS!D57</f>
        <v>86210917.770000011</v>
      </c>
      <c r="C53" s="4">
        <f>[1]BS!E57</f>
        <v>42421794.300000004</v>
      </c>
      <c r="D53" s="4">
        <f>[1]BS!F57</f>
        <v>399553119.49684203</v>
      </c>
      <c r="E53" s="4">
        <f>[1]BS!G57</f>
        <v>196608046.86278</v>
      </c>
      <c r="G53" s="3"/>
      <c r="H53" s="3"/>
      <c r="I53" s="43"/>
      <c r="J53" s="43"/>
      <c r="K53" s="43"/>
      <c r="L53" s="43"/>
    </row>
    <row r="54" spans="1:12" x14ac:dyDescent="0.2">
      <c r="A54" s="51" t="s">
        <v>57</v>
      </c>
      <c r="B54" s="4">
        <f>[1]BS!D59</f>
        <v>130551488.92570727</v>
      </c>
      <c r="C54" s="4">
        <f>[1]BS!E59</f>
        <v>3034973.6399999997</v>
      </c>
      <c r="D54" s="4">
        <f>[1]BS!F59</f>
        <v>605053930.5750829</v>
      </c>
      <c r="E54" s="4">
        <f>[1]BS!G59</f>
        <v>14065888.831943998</v>
      </c>
      <c r="G54" s="3"/>
      <c r="H54" s="3"/>
      <c r="I54" s="43"/>
      <c r="J54" s="43"/>
      <c r="K54" s="43"/>
      <c r="L54" s="43"/>
    </row>
    <row r="55" spans="1:12" hidden="1" x14ac:dyDescent="0.2">
      <c r="A55" s="51" t="s">
        <v>139</v>
      </c>
      <c r="B55" s="4">
        <f>[1]BS!D60</f>
        <v>0</v>
      </c>
      <c r="C55" s="4">
        <f>[1]BS!E60</f>
        <v>0</v>
      </c>
      <c r="D55" s="4">
        <f>[1]BS!F60</f>
        <v>0</v>
      </c>
      <c r="E55" s="4">
        <f>[1]BS!G60</f>
        <v>0</v>
      </c>
      <c r="G55" s="3"/>
      <c r="H55" s="3"/>
      <c r="I55" s="43"/>
      <c r="J55" s="43"/>
      <c r="K55" s="43"/>
      <c r="L55" s="43"/>
    </row>
    <row r="56" spans="1:12" ht="10.5" x14ac:dyDescent="0.25">
      <c r="A56" s="48" t="s">
        <v>22</v>
      </c>
      <c r="B56" s="5">
        <f>SUM(B48:B55)</f>
        <v>1563302758.5300958</v>
      </c>
      <c r="C56" s="5">
        <f>SUM(C48:C55)</f>
        <v>1640549050.6354139</v>
      </c>
      <c r="D56" s="5">
        <f>SUM(D48:D55)</f>
        <v>7245282954.753582</v>
      </c>
      <c r="E56" s="5">
        <f>SUM(E48:E55)</f>
        <v>7603288628.5148878</v>
      </c>
      <c r="G56" s="3"/>
      <c r="H56" s="3"/>
      <c r="I56" s="43"/>
      <c r="J56" s="43"/>
      <c r="K56" s="43"/>
      <c r="L56" s="43"/>
    </row>
    <row r="57" spans="1:12" hidden="1" x14ac:dyDescent="0.2">
      <c r="B57" s="3"/>
      <c r="C57" s="3"/>
      <c r="D57" s="3"/>
      <c r="E57" s="3"/>
      <c r="G57" s="3"/>
      <c r="H57" s="3"/>
      <c r="I57" s="43"/>
      <c r="J57" s="43"/>
      <c r="K57" s="43"/>
      <c r="L57" s="43"/>
    </row>
    <row r="58" spans="1:12" ht="11" thickBot="1" x14ac:dyDescent="0.3">
      <c r="A58" s="48" t="s">
        <v>96</v>
      </c>
      <c r="B58" s="6">
        <f>[1]BS!D64</f>
        <v>2392827497.5273108</v>
      </c>
      <c r="C58" s="6">
        <f>[1]BS!E64</f>
        <v>2560534776.7284818</v>
      </c>
      <c r="D58" s="6">
        <f>[1]BS!F64</f>
        <v>11089798306.680077</v>
      </c>
      <c r="E58" s="6">
        <f>[1]BS!G64</f>
        <v>11867054470.665821</v>
      </c>
      <c r="G58" s="3"/>
      <c r="H58" s="3"/>
    </row>
    <row r="59" spans="1:12" ht="10.5" thickTop="1" x14ac:dyDescent="0.2">
      <c r="B59" s="64"/>
      <c r="C59" s="64"/>
      <c r="D59" s="64"/>
      <c r="E59" s="64"/>
    </row>
    <row r="60" spans="1:12" x14ac:dyDescent="0.2">
      <c r="B60" s="64"/>
      <c r="C60" s="64"/>
      <c r="D60" s="64"/>
      <c r="E60" s="64"/>
    </row>
    <row r="61" spans="1:12" x14ac:dyDescent="0.2">
      <c r="A61" s="46"/>
      <c r="B61" s="4"/>
      <c r="C61" s="4"/>
      <c r="D61" s="4"/>
      <c r="E61" s="4"/>
      <c r="G61" s="3"/>
      <c r="H61" s="3"/>
      <c r="I61" s="43"/>
      <c r="J61" s="43"/>
      <c r="K61" s="43"/>
      <c r="L61" s="43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zoomScaleNormal="100" workbookViewId="0">
      <selection sqref="A1:XFD1048576"/>
    </sheetView>
  </sheetViews>
  <sheetFormatPr defaultColWidth="9" defaultRowHeight="10" x14ac:dyDescent="0.2"/>
  <cols>
    <col min="1" max="1" width="33.7265625" style="21" customWidth="1"/>
    <col min="2" max="2" width="16.81640625" style="21" customWidth="1"/>
    <col min="3" max="3" width="18" style="21" customWidth="1"/>
    <col min="4" max="5" width="18.7265625" style="21" customWidth="1"/>
    <col min="6" max="6" width="2.1796875" style="21" customWidth="1"/>
    <col min="7" max="7" width="36.54296875" style="21" customWidth="1"/>
    <col min="8" max="8" width="5.81640625" style="21" bestFit="1" customWidth="1"/>
    <col min="9" max="9" width="9" style="21"/>
    <col min="10" max="10" width="5.81640625" style="21" bestFit="1" customWidth="1"/>
    <col min="11" max="16384" width="9" style="21"/>
  </cols>
  <sheetData>
    <row r="1" spans="1:7" x14ac:dyDescent="0.2">
      <c r="A1" s="41" t="s">
        <v>0</v>
      </c>
      <c r="G1" s="53"/>
    </row>
    <row r="2" spans="1:7" ht="10.5" x14ac:dyDescent="0.25">
      <c r="A2" s="28" t="s">
        <v>148</v>
      </c>
    </row>
    <row r="3" spans="1:7" x14ac:dyDescent="0.2">
      <c r="A3" s="39" t="s">
        <v>48</v>
      </c>
    </row>
    <row r="4" spans="1:7" ht="10.5" x14ac:dyDescent="0.25">
      <c r="A4" s="54"/>
      <c r="B4" s="55"/>
      <c r="C4" s="55"/>
    </row>
    <row r="5" spans="1:7" ht="27" x14ac:dyDescent="0.55000000000000004">
      <c r="A5" s="56"/>
      <c r="B5" s="52" t="s">
        <v>122</v>
      </c>
      <c r="C5" s="52" t="s">
        <v>123</v>
      </c>
      <c r="D5" s="52" t="s">
        <v>122</v>
      </c>
      <c r="E5" s="52" t="s">
        <v>123</v>
      </c>
    </row>
    <row r="6" spans="1:7" ht="10.5" x14ac:dyDescent="0.2">
      <c r="A6" s="56"/>
      <c r="B6" s="19" t="s">
        <v>23</v>
      </c>
      <c r="C6" s="19" t="s">
        <v>23</v>
      </c>
      <c r="D6" s="19" t="s">
        <v>23</v>
      </c>
      <c r="E6" s="19" t="s">
        <v>23</v>
      </c>
    </row>
    <row r="7" spans="1:7" ht="10.5" x14ac:dyDescent="0.25">
      <c r="A7" s="56"/>
      <c r="B7" s="87" t="s">
        <v>58</v>
      </c>
      <c r="C7" s="87" t="s">
        <v>58</v>
      </c>
      <c r="D7" s="45" t="s">
        <v>59</v>
      </c>
      <c r="E7" s="45" t="s">
        <v>59</v>
      </c>
    </row>
    <row r="8" spans="1:7" x14ac:dyDescent="0.2">
      <c r="A8" s="56"/>
      <c r="B8" s="57"/>
      <c r="C8" s="57"/>
      <c r="D8" s="120" t="s">
        <v>60</v>
      </c>
      <c r="E8" s="120"/>
    </row>
    <row r="9" spans="1:7" x14ac:dyDescent="0.2">
      <c r="A9" s="56" t="s">
        <v>116</v>
      </c>
      <c r="B9" s="58">
        <f>+[1]IS!C9</f>
        <v>5361328254.4099989</v>
      </c>
      <c r="C9" s="58">
        <f>+[1]IS!D9</f>
        <v>3348256153.2299995</v>
      </c>
      <c r="D9" s="58">
        <f>+[1]IS!E9</f>
        <v>24847611927.88858</v>
      </c>
      <c r="E9" s="58">
        <f>+[1]IS!F9</f>
        <v>15517827967.759756</v>
      </c>
      <c r="G9" s="58"/>
    </row>
    <row r="10" spans="1:7" x14ac:dyDescent="0.2">
      <c r="A10" s="56" t="s">
        <v>24</v>
      </c>
      <c r="B10" s="58">
        <f>+[1]IS!C10</f>
        <v>-4810274622.2280254</v>
      </c>
      <c r="C10" s="58">
        <f>+[1]IS!D10</f>
        <v>-3141182173.5386276</v>
      </c>
      <c r="D10" s="58">
        <f>+[1]IS!E10</f>
        <v>-22293698764.178005</v>
      </c>
      <c r="E10" s="58">
        <f>+[1]IS!F10</f>
        <v>-14558122902.482122</v>
      </c>
      <c r="G10" s="58"/>
    </row>
    <row r="11" spans="1:7" hidden="1" x14ac:dyDescent="0.2">
      <c r="A11" s="56"/>
      <c r="B11" s="58"/>
      <c r="C11" s="58"/>
      <c r="D11" s="58"/>
      <c r="E11" s="58"/>
      <c r="G11" s="58"/>
    </row>
    <row r="12" spans="1:7" ht="10.5" x14ac:dyDescent="0.25">
      <c r="A12" s="38" t="s">
        <v>117</v>
      </c>
      <c r="B12" s="7">
        <f>SUM(B9:B11)</f>
        <v>551053632.18197346</v>
      </c>
      <c r="C12" s="7">
        <f t="shared" ref="C12:E12" si="0">SUM(C9:C11)</f>
        <v>207073979.69137192</v>
      </c>
      <c r="D12" s="7">
        <f t="shared" si="0"/>
        <v>2553913163.7105751</v>
      </c>
      <c r="E12" s="7">
        <f t="shared" si="0"/>
        <v>959705065.27763367</v>
      </c>
      <c r="G12" s="58"/>
    </row>
    <row r="13" spans="1:7" hidden="1" x14ac:dyDescent="0.2">
      <c r="A13" s="56"/>
      <c r="B13" s="58"/>
      <c r="C13" s="58"/>
      <c r="D13" s="58"/>
      <c r="E13" s="58"/>
      <c r="G13" s="58"/>
    </row>
    <row r="14" spans="1:7" x14ac:dyDescent="0.2">
      <c r="A14" s="21" t="s">
        <v>97</v>
      </c>
      <c r="B14" s="58">
        <f>+[1]IS!C14</f>
        <v>-244381904.41706461</v>
      </c>
      <c r="C14" s="58">
        <f>+[1]IS!D14</f>
        <v>-233309032.26676607</v>
      </c>
      <c r="D14" s="58">
        <f>+[1]IS!E14</f>
        <v>-1132612374.2113276</v>
      </c>
      <c r="E14" s="58">
        <f>+[1]IS!F14</f>
        <v>-1081294040.9435539</v>
      </c>
      <c r="G14" s="58"/>
    </row>
    <row r="15" spans="1:7" x14ac:dyDescent="0.2">
      <c r="A15" s="21" t="s">
        <v>26</v>
      </c>
      <c r="B15" s="58">
        <f>+[1]IS!C15</f>
        <v>231511854.72935116</v>
      </c>
      <c r="C15" s="58">
        <f>+[1]IS!D15</f>
        <v>23918588.648485094</v>
      </c>
      <c r="D15" s="58">
        <f>+[1]IS!E15</f>
        <v>1072964841.9286509</v>
      </c>
      <c r="E15" s="58">
        <f>+[1]IS!F15</f>
        <v>110853090.95026901</v>
      </c>
      <c r="G15" s="58"/>
    </row>
    <row r="16" spans="1:7" x14ac:dyDescent="0.2">
      <c r="A16" s="21" t="s">
        <v>25</v>
      </c>
      <c r="B16" s="58">
        <f>+[1]IS!C16</f>
        <v>-273868094.61317825</v>
      </c>
      <c r="C16" s="58">
        <f>+[1]IS!D16</f>
        <v>-104216986.53441261</v>
      </c>
      <c r="D16" s="58">
        <f>+[1]IS!E16</f>
        <v>-1269269071.2942359</v>
      </c>
      <c r="E16" s="58">
        <f>+[1]IS!F16</f>
        <v>-483004045.79238868</v>
      </c>
      <c r="G16" s="58"/>
    </row>
    <row r="17" spans="1:7" hidden="1" x14ac:dyDescent="0.2">
      <c r="A17" s="56"/>
      <c r="B17" s="58"/>
      <c r="C17" s="58"/>
      <c r="D17" s="58"/>
      <c r="E17" s="58"/>
    </row>
    <row r="18" spans="1:7" ht="10.5" x14ac:dyDescent="0.25">
      <c r="A18" s="38" t="s">
        <v>98</v>
      </c>
      <c r="B18" s="7">
        <f>SUM(B12:B17)</f>
        <v>264315487.88108182</v>
      </c>
      <c r="C18" s="7">
        <f t="shared" ref="C18:E18" si="1">SUM(C12:C17)</f>
        <v>-106533450.46132167</v>
      </c>
      <c r="D18" s="7">
        <f t="shared" si="1"/>
        <v>1224996560.1336625</v>
      </c>
      <c r="E18" s="7">
        <f t="shared" si="1"/>
        <v>-493739930.50803995</v>
      </c>
      <c r="G18" s="58"/>
    </row>
    <row r="19" spans="1:7" hidden="1" x14ac:dyDescent="0.2">
      <c r="A19" s="56"/>
      <c r="B19" s="58"/>
      <c r="C19" s="58"/>
      <c r="D19" s="58"/>
      <c r="E19" s="58"/>
      <c r="G19" s="58"/>
    </row>
    <row r="20" spans="1:7" hidden="1" x14ac:dyDescent="0.2">
      <c r="A20" s="56"/>
      <c r="B20" s="58"/>
      <c r="C20" s="58"/>
      <c r="D20" s="58"/>
      <c r="E20" s="58"/>
      <c r="G20" s="58"/>
    </row>
    <row r="21" spans="1:7" x14ac:dyDescent="0.2">
      <c r="A21" s="21" t="s">
        <v>61</v>
      </c>
      <c r="B21" s="58">
        <f>+[1]IS!C19</f>
        <v>-118440141.11388178</v>
      </c>
      <c r="C21" s="58">
        <f>+[1]IS!D19</f>
        <v>-71830429.795719296</v>
      </c>
      <c r="D21" s="58">
        <f>+[1]IS!E19</f>
        <v>-548922678.00639653</v>
      </c>
      <c r="E21" s="58">
        <f>+[1]IS!F19</f>
        <v>-332905307.93124062</v>
      </c>
      <c r="G21" s="58"/>
    </row>
    <row r="22" spans="1:7" x14ac:dyDescent="0.2">
      <c r="A22" s="21" t="s">
        <v>62</v>
      </c>
      <c r="B22" s="58">
        <f>+[1]IS!C20</f>
        <v>53908706.070000008</v>
      </c>
      <c r="C22" s="58">
        <f>+[1]IS!D20</f>
        <v>19778380.489999998</v>
      </c>
      <c r="D22" s="58">
        <f>+[1]IS!E20</f>
        <v>249845289.15202203</v>
      </c>
      <c r="E22" s="58">
        <f>+[1]IS!F20</f>
        <v>91664882.218953982</v>
      </c>
      <c r="G22" s="58"/>
    </row>
    <row r="23" spans="1:7" x14ac:dyDescent="0.2">
      <c r="A23" s="21" t="s">
        <v>63</v>
      </c>
      <c r="B23" s="58">
        <f>+[1]IS!C21</f>
        <v>15623655.453881979</v>
      </c>
      <c r="C23" s="58">
        <f>+[1]IS!D21</f>
        <v>6082693.753810674</v>
      </c>
      <c r="D23" s="58">
        <f>+[1]IS!E21</f>
        <v>72409393.566561416</v>
      </c>
      <c r="E23" s="58">
        <f>+[1]IS!F21</f>
        <v>28190851.471410949</v>
      </c>
      <c r="G23" s="58"/>
    </row>
    <row r="24" spans="1:7" hidden="1" x14ac:dyDescent="0.2">
      <c r="A24" s="56"/>
      <c r="B24" s="58"/>
      <c r="C24" s="58"/>
      <c r="D24" s="58"/>
      <c r="E24" s="58"/>
      <c r="G24" s="58"/>
    </row>
    <row r="25" spans="1:7" ht="10.5" x14ac:dyDescent="0.25">
      <c r="A25" s="38" t="s">
        <v>65</v>
      </c>
      <c r="B25" s="7">
        <f>SUM(B18:B24)</f>
        <v>215407708.29108202</v>
      </c>
      <c r="C25" s="7">
        <f t="shared" ref="C25:E25" si="2">SUM(C18:C24)</f>
        <v>-152502806.01323029</v>
      </c>
      <c r="D25" s="7">
        <f t="shared" si="2"/>
        <v>998328564.84584939</v>
      </c>
      <c r="E25" s="7">
        <f t="shared" si="2"/>
        <v>-706789504.74891555</v>
      </c>
      <c r="G25" s="58"/>
    </row>
    <row r="26" spans="1:7" hidden="1" x14ac:dyDescent="0.2">
      <c r="A26" s="56"/>
      <c r="B26" s="58"/>
      <c r="C26" s="58"/>
      <c r="D26" s="58"/>
      <c r="E26" s="58"/>
      <c r="G26" s="58"/>
    </row>
    <row r="27" spans="1:7" x14ac:dyDescent="0.2">
      <c r="A27" s="21" t="s">
        <v>64</v>
      </c>
      <c r="B27" s="58">
        <f>+[1]IS!C25</f>
        <v>-125063925.99563511</v>
      </c>
      <c r="C27" s="58">
        <f>+[1]IS!D25</f>
        <v>-34281089.038788684</v>
      </c>
      <c r="D27" s="58">
        <f>+[1]IS!E25</f>
        <v>-579621271.41937041</v>
      </c>
      <c r="E27" s="58">
        <f>+[1]IS!F25</f>
        <v>-158879135.25917003</v>
      </c>
      <c r="G27" s="58"/>
    </row>
    <row r="28" spans="1:7" hidden="1" x14ac:dyDescent="0.2">
      <c r="A28" s="21" t="s">
        <v>140</v>
      </c>
      <c r="B28" s="58">
        <f>+[1]IS!C26</f>
        <v>0</v>
      </c>
      <c r="C28" s="58">
        <f>+[1]IS!D26</f>
        <v>0</v>
      </c>
      <c r="D28" s="58">
        <f>+[1]IS!E26</f>
        <v>0</v>
      </c>
      <c r="E28" s="58">
        <f>+[1]IS!F26</f>
        <v>0</v>
      </c>
      <c r="G28" s="58"/>
    </row>
    <row r="29" spans="1:7" ht="10.5" x14ac:dyDescent="0.25">
      <c r="A29" s="113" t="s">
        <v>126</v>
      </c>
      <c r="B29" s="7">
        <f>SUM(B25:B28)</f>
        <v>90343782.295446917</v>
      </c>
      <c r="C29" s="7">
        <f t="shared" ref="C29:E29" si="3">SUM(C25:C28)</f>
        <v>-186783895.05201897</v>
      </c>
      <c r="D29" s="7">
        <f t="shared" si="3"/>
        <v>418707293.42647898</v>
      </c>
      <c r="E29" s="7">
        <f t="shared" si="3"/>
        <v>-865668640.00808561</v>
      </c>
      <c r="G29" s="58"/>
    </row>
    <row r="30" spans="1:7" x14ac:dyDescent="0.2">
      <c r="A30" s="39" t="s">
        <v>66</v>
      </c>
      <c r="B30" s="59"/>
      <c r="C30" s="59"/>
      <c r="D30" s="59"/>
      <c r="E30" s="59"/>
      <c r="G30" s="58"/>
    </row>
    <row r="31" spans="1:7" x14ac:dyDescent="0.2">
      <c r="A31" s="21" t="s">
        <v>67</v>
      </c>
      <c r="B31" s="58">
        <f>+[1]IS!C30</f>
        <v>90624389.895293579</v>
      </c>
      <c r="C31" s="58">
        <f>+[1]IS!D30</f>
        <v>-185855571.72846055</v>
      </c>
      <c r="D31" s="58">
        <f>+[1]IS!E30</f>
        <v>420007797.40872759</v>
      </c>
      <c r="E31" s="58">
        <f>+[1]IS!F30</f>
        <v>-861366232.73272324</v>
      </c>
      <c r="G31" s="59"/>
    </row>
    <row r="32" spans="1:7" x14ac:dyDescent="0.2">
      <c r="A32" s="21" t="s">
        <v>68</v>
      </c>
      <c r="B32" s="58">
        <f>+[1]IS!C31</f>
        <v>-280607.59984684107</v>
      </c>
      <c r="C32" s="58">
        <f>+[1]IS!D31</f>
        <v>-928323.3235583629</v>
      </c>
      <c r="D32" s="58">
        <f>+[1]IS!E31</f>
        <v>-1300503.9822501696</v>
      </c>
      <c r="E32" s="58">
        <f>+[1]IS!F31</f>
        <v>-4302407.2753635887</v>
      </c>
      <c r="G32" s="59"/>
    </row>
    <row r="33" spans="1:7" hidden="1" x14ac:dyDescent="0.2">
      <c r="A33" s="56"/>
      <c r="B33" s="58"/>
      <c r="C33" s="58"/>
      <c r="D33" s="58"/>
      <c r="E33" s="58"/>
      <c r="G33" s="59"/>
    </row>
    <row r="34" spans="1:7" ht="10.5" x14ac:dyDescent="0.25">
      <c r="A34" s="38" t="s">
        <v>100</v>
      </c>
      <c r="B34" s="58"/>
      <c r="C34" s="58"/>
      <c r="D34" s="58"/>
      <c r="E34" s="58"/>
      <c r="G34" s="60"/>
    </row>
    <row r="35" spans="1:7" ht="10.5" x14ac:dyDescent="0.25">
      <c r="A35" s="54" t="s">
        <v>99</v>
      </c>
      <c r="B35" s="65">
        <f>+[1]IS!C35</f>
        <v>0.3412164912995771</v>
      </c>
      <c r="C35" s="65">
        <f>+[1]IS!D35</f>
        <v>-0.69977835047423187</v>
      </c>
      <c r="D35" s="65">
        <f>+[1]IS!E35</f>
        <v>1.58140195057702</v>
      </c>
      <c r="E35" s="65">
        <f>+[1]IS!F35</f>
        <v>-3.2431927431078749</v>
      </c>
      <c r="G35" s="61"/>
    </row>
    <row r="37" spans="1:7" x14ac:dyDescent="0.2">
      <c r="B37" s="66"/>
      <c r="C37" s="66"/>
      <c r="D37" s="66"/>
      <c r="E37" s="66"/>
      <c r="G37" s="43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zoomScale="80" zoomScaleNormal="80" workbookViewId="0">
      <selection sqref="A1:XFD1048576"/>
    </sheetView>
  </sheetViews>
  <sheetFormatPr defaultColWidth="9" defaultRowHeight="10" x14ac:dyDescent="0.2"/>
  <cols>
    <col min="1" max="1" width="53.7265625" style="21" customWidth="1"/>
    <col min="2" max="2" width="21.1796875" style="21" customWidth="1"/>
    <col min="3" max="3" width="22.453125" style="21" customWidth="1"/>
    <col min="4" max="4" width="22.54296875" style="21" customWidth="1"/>
    <col min="5" max="5" width="20.453125" style="21" customWidth="1"/>
    <col min="6" max="6" width="18.1796875" style="21" customWidth="1"/>
    <col min="7" max="7" width="83.453125" style="51" bestFit="1" customWidth="1"/>
    <col min="8" max="8" width="6.7265625" style="21" bestFit="1" customWidth="1"/>
    <col min="9" max="9" width="9" style="21"/>
    <col min="10" max="10" width="5.7265625" style="21" bestFit="1" customWidth="1"/>
    <col min="11" max="16384" width="9" style="21"/>
  </cols>
  <sheetData>
    <row r="1" spans="1:8" x14ac:dyDescent="0.2">
      <c r="A1" s="41" t="s">
        <v>0</v>
      </c>
      <c r="G1" s="88"/>
    </row>
    <row r="2" spans="1:8" ht="10.5" x14ac:dyDescent="0.25">
      <c r="A2" s="82" t="s">
        <v>149</v>
      </c>
    </row>
    <row r="3" spans="1:8" x14ac:dyDescent="0.2">
      <c r="A3" s="39" t="s">
        <v>48</v>
      </c>
    </row>
    <row r="4" spans="1:8" x14ac:dyDescent="0.2">
      <c r="B4" s="62"/>
      <c r="C4" s="62"/>
    </row>
    <row r="5" spans="1:8" ht="13.5" x14ac:dyDescent="0.55000000000000004">
      <c r="B5" s="83" t="s">
        <v>122</v>
      </c>
      <c r="C5" s="83" t="s">
        <v>124</v>
      </c>
      <c r="D5" s="83" t="s">
        <v>122</v>
      </c>
      <c r="E5" s="83" t="s">
        <v>124</v>
      </c>
      <c r="F5" s="52"/>
    </row>
    <row r="6" spans="1:8" ht="10.5" x14ac:dyDescent="0.2">
      <c r="B6" s="19" t="s">
        <v>23</v>
      </c>
      <c r="C6" s="19" t="s">
        <v>23</v>
      </c>
      <c r="D6" s="19" t="s">
        <v>23</v>
      </c>
      <c r="E6" s="19" t="s">
        <v>23</v>
      </c>
      <c r="F6" s="18"/>
    </row>
    <row r="7" spans="1:8" ht="10.5" x14ac:dyDescent="0.25">
      <c r="B7" s="107" t="s">
        <v>58</v>
      </c>
      <c r="C7" s="107" t="s">
        <v>58</v>
      </c>
      <c r="D7" s="107" t="s">
        <v>59</v>
      </c>
      <c r="E7" s="107" t="s">
        <v>59</v>
      </c>
      <c r="F7" s="45"/>
    </row>
    <row r="8" spans="1:8" x14ac:dyDescent="0.2">
      <c r="A8" s="37"/>
      <c r="D8" s="121" t="s">
        <v>60</v>
      </c>
      <c r="E8" s="121"/>
      <c r="F8" s="106"/>
    </row>
    <row r="9" spans="1:8" ht="18.75" customHeight="1" x14ac:dyDescent="0.55000000000000004">
      <c r="A9" s="86" t="s">
        <v>126</v>
      </c>
      <c r="B9" s="108">
        <f>+[1]SOCI!C7</f>
        <v>90343782.295446917</v>
      </c>
      <c r="C9" s="108">
        <f>+[1]SOCI!D7</f>
        <v>-186783895.05201897</v>
      </c>
      <c r="D9" s="108">
        <f>+[1]SOCI!E7</f>
        <v>418707293.42647898</v>
      </c>
      <c r="E9" s="108">
        <f>+[1]SOCI!F7</f>
        <v>-865668640.00808561</v>
      </c>
      <c r="F9" s="108"/>
      <c r="G9" s="109"/>
      <c r="H9" s="43"/>
    </row>
    <row r="10" spans="1:8" ht="10.5" x14ac:dyDescent="0.25">
      <c r="A10" s="86"/>
      <c r="B10" s="110"/>
      <c r="C10" s="110"/>
      <c r="D10" s="110"/>
      <c r="E10" s="110"/>
      <c r="F10" s="110"/>
      <c r="G10" s="109"/>
      <c r="H10" s="43"/>
    </row>
    <row r="11" spans="1:8" ht="10.5" x14ac:dyDescent="0.25">
      <c r="A11" s="86" t="s">
        <v>27</v>
      </c>
      <c r="B11" s="110"/>
      <c r="C11" s="110"/>
      <c r="D11" s="110"/>
      <c r="E11" s="110"/>
      <c r="F11" s="110"/>
      <c r="G11" s="109"/>
      <c r="H11" s="43"/>
    </row>
    <row r="12" spans="1:8" ht="20" x14ac:dyDescent="0.2">
      <c r="A12" s="84" t="s">
        <v>102</v>
      </c>
      <c r="B12" s="110"/>
      <c r="C12" s="110"/>
      <c r="D12" s="110"/>
      <c r="E12" s="110"/>
      <c r="F12" s="110"/>
      <c r="G12" s="109"/>
      <c r="H12" s="43"/>
    </row>
    <row r="13" spans="1:8" x14ac:dyDescent="0.2">
      <c r="A13" s="85" t="s">
        <v>138</v>
      </c>
      <c r="B13" s="110">
        <f>+[1]SOCI!C11</f>
        <v>-25763995.02</v>
      </c>
      <c r="C13" s="110">
        <f>+[1]SOCI!D11</f>
        <v>23600512.319999997</v>
      </c>
      <c r="D13" s="110">
        <f>+[1]SOCI!E11</f>
        <v>-119405811.319692</v>
      </c>
      <c r="E13" s="110">
        <f>+[1]SOCI!F11</f>
        <v>109378937.33827198</v>
      </c>
      <c r="F13" s="110"/>
      <c r="G13" s="109"/>
      <c r="H13" s="43"/>
    </row>
    <row r="14" spans="1:8" hidden="1" x14ac:dyDescent="0.2">
      <c r="A14" s="37"/>
      <c r="B14" s="110"/>
      <c r="C14" s="110"/>
      <c r="D14" s="110"/>
      <c r="E14" s="110"/>
      <c r="F14" s="110"/>
      <c r="G14" s="109"/>
      <c r="H14" s="43"/>
    </row>
    <row r="15" spans="1:8" ht="21" x14ac:dyDescent="0.25">
      <c r="A15" s="86" t="s">
        <v>114</v>
      </c>
      <c r="B15" s="111">
        <f>+[1]SOCI!C13</f>
        <v>-25763995.02</v>
      </c>
      <c r="C15" s="111">
        <f>+[1]SOCI!D13</f>
        <v>23600512.319999997</v>
      </c>
      <c r="D15" s="111">
        <f>+[1]SOCI!E13</f>
        <v>-119405811.319692</v>
      </c>
      <c r="E15" s="111">
        <f>+[1]SOCI!F13</f>
        <v>109378937.33827198</v>
      </c>
      <c r="F15" s="111"/>
      <c r="G15" s="109"/>
      <c r="H15" s="43"/>
    </row>
    <row r="16" spans="1:8" ht="10.5" hidden="1" x14ac:dyDescent="0.25">
      <c r="A16" s="86"/>
      <c r="B16" s="111"/>
      <c r="C16" s="111"/>
      <c r="D16" s="111"/>
      <c r="E16" s="111"/>
      <c r="F16" s="111"/>
      <c r="G16" s="109"/>
      <c r="H16" s="43"/>
    </row>
    <row r="17" spans="1:8" ht="20" x14ac:dyDescent="0.2">
      <c r="A17" s="75" t="s">
        <v>69</v>
      </c>
      <c r="B17" s="3"/>
      <c r="C17" s="3"/>
      <c r="D17" s="3"/>
      <c r="E17" s="3"/>
      <c r="F17" s="3"/>
      <c r="G17" s="109"/>
      <c r="H17" s="43"/>
    </row>
    <row r="18" spans="1:8" x14ac:dyDescent="0.2">
      <c r="A18" s="37" t="s">
        <v>109</v>
      </c>
      <c r="B18" s="110">
        <f>+[1]SOCI!C16</f>
        <v>1659338.8934314374</v>
      </c>
      <c r="C18" s="110">
        <f>+[1]SOCI!D16</f>
        <v>6713304.1228815848</v>
      </c>
      <c r="D18" s="110">
        <f>+[1]SOCI!E16</f>
        <v>7690372.0354973394</v>
      </c>
      <c r="E18" s="110">
        <f>+[1]SOCI!F16</f>
        <v>31113479.287906993</v>
      </c>
      <c r="F18" s="110"/>
      <c r="G18" s="109"/>
      <c r="H18" s="43"/>
    </row>
    <row r="19" spans="1:8" ht="20" x14ac:dyDescent="0.2">
      <c r="A19" s="37" t="s">
        <v>108</v>
      </c>
      <c r="B19" s="110">
        <f>+[1]SOCI!C17</f>
        <v>0</v>
      </c>
      <c r="C19" s="110">
        <f>+[1]SOCI!D17</f>
        <v>233240214.82356367</v>
      </c>
      <c r="D19" s="110">
        <f>+[1]SOCI!E17</f>
        <v>0</v>
      </c>
      <c r="E19" s="110">
        <f>+[1]SOCI!F17</f>
        <v>1080975099.6212881</v>
      </c>
      <c r="F19" s="110"/>
      <c r="G19" s="109"/>
      <c r="H19" s="43"/>
    </row>
    <row r="20" spans="1:8" x14ac:dyDescent="0.2">
      <c r="A20" s="73" t="s">
        <v>103</v>
      </c>
      <c r="B20" s="110">
        <f>+[1]SOCI!C18</f>
        <v>0</v>
      </c>
      <c r="C20" s="110">
        <f>+[1]SOCI!D18</f>
        <v>-37331164.371955462</v>
      </c>
      <c r="D20" s="110">
        <f>+[1]SOCI!E18</f>
        <v>0</v>
      </c>
      <c r="E20" s="110">
        <f>+[1]SOCI!F18</f>
        <v>-173015014.39826477</v>
      </c>
      <c r="F20" s="110"/>
      <c r="G20" s="109"/>
      <c r="H20" s="43"/>
    </row>
    <row r="21" spans="1:8" hidden="1" x14ac:dyDescent="0.2">
      <c r="A21" s="37" t="s">
        <v>71</v>
      </c>
      <c r="B21" s="110">
        <f>+[1]SOCI!B19</f>
        <v>0</v>
      </c>
      <c r="C21" s="110">
        <f>+[1]SOCI!C19</f>
        <v>0</v>
      </c>
      <c r="D21" s="110">
        <f>+[1]SOCI!D19</f>
        <v>0</v>
      </c>
      <c r="E21" s="110">
        <f>+[1]SOCI!E19</f>
        <v>0</v>
      </c>
      <c r="F21" s="110"/>
      <c r="G21" s="109"/>
      <c r="H21" s="43"/>
    </row>
    <row r="22" spans="1:8" hidden="1" x14ac:dyDescent="0.2">
      <c r="A22" s="37"/>
      <c r="B22" s="110">
        <f>+[1]SOCI!B20</f>
        <v>0</v>
      </c>
      <c r="C22" s="110">
        <f>+[1]SOCI!C20</f>
        <v>0</v>
      </c>
      <c r="D22" s="110">
        <f>+[1]SOCI!D20</f>
        <v>0</v>
      </c>
      <c r="E22" s="110">
        <f>+[1]SOCI!E20</f>
        <v>0</v>
      </c>
      <c r="F22" s="110"/>
      <c r="G22" s="109"/>
      <c r="H22" s="43"/>
    </row>
    <row r="23" spans="1:8" hidden="1" x14ac:dyDescent="0.2">
      <c r="A23" s="37"/>
      <c r="B23" s="110"/>
      <c r="C23" s="110"/>
      <c r="D23" s="110"/>
      <c r="E23" s="110"/>
      <c r="F23" s="110"/>
      <c r="G23" s="109"/>
      <c r="H23" s="43"/>
    </row>
    <row r="24" spans="1:8" ht="21" x14ac:dyDescent="0.25">
      <c r="A24" s="74" t="s">
        <v>135</v>
      </c>
      <c r="B24" s="111">
        <f>+[1]SOCI!C22</f>
        <v>1659338.8934314374</v>
      </c>
      <c r="C24" s="111">
        <f>+[1]SOCI!D22</f>
        <v>202622354.5744898</v>
      </c>
      <c r="D24" s="111">
        <f>+[1]SOCI!E22</f>
        <v>7690372.0354973394</v>
      </c>
      <c r="E24" s="111">
        <f>+[1]SOCI!F22</f>
        <v>939073564.51093018</v>
      </c>
      <c r="F24" s="111"/>
      <c r="G24" s="109"/>
      <c r="H24" s="43"/>
    </row>
    <row r="25" spans="1:8" ht="10.5" hidden="1" x14ac:dyDescent="0.25">
      <c r="A25" s="86"/>
      <c r="B25" s="111"/>
      <c r="C25" s="111"/>
      <c r="D25" s="111"/>
      <c r="E25" s="111"/>
      <c r="F25" s="111"/>
      <c r="G25" s="109"/>
      <c r="H25" s="43"/>
    </row>
    <row r="26" spans="1:8" ht="24" customHeight="1" x14ac:dyDescent="0.25">
      <c r="A26" s="74" t="s">
        <v>136</v>
      </c>
      <c r="B26" s="111">
        <f>+[1]SOCI!C24</f>
        <v>-24104656.126568563</v>
      </c>
      <c r="C26" s="111">
        <f>+[1]SOCI!D24</f>
        <v>226222866.89448979</v>
      </c>
      <c r="D26" s="111">
        <f>+[1]SOCI!E24</f>
        <v>-111715439.28419466</v>
      </c>
      <c r="E26" s="111">
        <f>+[1]SOCI!F24</f>
        <v>1048452501.8492022</v>
      </c>
      <c r="F26" s="111"/>
      <c r="G26" s="109"/>
      <c r="H26" s="43"/>
    </row>
    <row r="27" spans="1:8" ht="30.75" customHeight="1" x14ac:dyDescent="0.55000000000000004">
      <c r="A27" s="74" t="s">
        <v>137</v>
      </c>
      <c r="B27" s="112">
        <f>+[1]SOCI!C25</f>
        <v>66239126.168878354</v>
      </c>
      <c r="C27" s="112">
        <f>+[1]SOCI!D25</f>
        <v>39438971.842470825</v>
      </c>
      <c r="D27" s="112">
        <f>+[1]SOCI!E25</f>
        <v>306991854.14228433</v>
      </c>
      <c r="E27" s="112">
        <f>+[1]SOCI!F25</f>
        <v>182783861.84111655</v>
      </c>
      <c r="F27" s="112"/>
      <c r="G27" s="109"/>
      <c r="H27" s="43"/>
    </row>
    <row r="28" spans="1:8" x14ac:dyDescent="0.2">
      <c r="A28" s="84" t="s">
        <v>66</v>
      </c>
      <c r="B28" s="110"/>
      <c r="C28" s="110"/>
      <c r="D28" s="110"/>
      <c r="E28" s="110"/>
      <c r="F28" s="110"/>
      <c r="G28" s="109"/>
      <c r="H28" s="43"/>
    </row>
    <row r="29" spans="1:8" x14ac:dyDescent="0.2">
      <c r="A29" s="37" t="s">
        <v>67</v>
      </c>
      <c r="B29" s="110">
        <f>+[1]SOCI!C27</f>
        <v>66519733.768725015</v>
      </c>
      <c r="C29" s="110">
        <f>+[1]SOCI!D27</f>
        <v>40367295.166029245</v>
      </c>
      <c r="D29" s="110">
        <f>+[1]SOCI!E27</f>
        <v>308292358.12453294</v>
      </c>
      <c r="E29" s="110">
        <f>+[1]SOCI!F27</f>
        <v>187086269.11647892</v>
      </c>
      <c r="F29" s="110"/>
      <c r="G29" s="109"/>
      <c r="H29" s="43"/>
    </row>
    <row r="30" spans="1:8" x14ac:dyDescent="0.2">
      <c r="A30" s="37" t="s">
        <v>68</v>
      </c>
      <c r="B30" s="110">
        <f>+[1]SOCI!C28</f>
        <v>-280607.59984684107</v>
      </c>
      <c r="C30" s="110">
        <f>+[1]SOCI!D28</f>
        <v>-928323.3235583629</v>
      </c>
      <c r="D30" s="110">
        <f>+[1]SOCI!E28</f>
        <v>-1300503.9822501696</v>
      </c>
      <c r="E30" s="110">
        <f>+[1]SOCI!F28</f>
        <v>-4302407.2753635887</v>
      </c>
      <c r="F30" s="110"/>
      <c r="G30" s="109"/>
      <c r="H30" s="43"/>
    </row>
    <row r="31" spans="1:8" hidden="1" x14ac:dyDescent="0.2">
      <c r="A31" s="37"/>
      <c r="B31" s="110">
        <f>+[1]SOCI!B29</f>
        <v>0</v>
      </c>
      <c r="C31" s="110">
        <f>+[1]SOCI!C29</f>
        <v>0</v>
      </c>
      <c r="D31" s="110">
        <f>+[1]SOCI!D29</f>
        <v>0</v>
      </c>
      <c r="E31" s="110">
        <f>+[1]SOCI!E29</f>
        <v>0</v>
      </c>
      <c r="F31" s="110"/>
      <c r="G31" s="109"/>
      <c r="H31" s="43"/>
    </row>
    <row r="32" spans="1:8" ht="18" customHeight="1" x14ac:dyDescent="0.55000000000000004">
      <c r="A32" s="86" t="s">
        <v>134</v>
      </c>
      <c r="B32" s="108">
        <f>+[1]SOCI!C30</f>
        <v>66239126.168878175</v>
      </c>
      <c r="C32" s="108">
        <f>+[1]SOCI!D30</f>
        <v>39438971.842470884</v>
      </c>
      <c r="D32" s="108">
        <f>+[1]SOCI!E30</f>
        <v>306991854.14228278</v>
      </c>
      <c r="E32" s="108">
        <f>+[1]SOCI!F30</f>
        <v>182783861.84111533</v>
      </c>
      <c r="F32" s="108"/>
      <c r="G32" s="109"/>
      <c r="H32" s="43"/>
    </row>
    <row r="35" spans="2:5" x14ac:dyDescent="0.2">
      <c r="B35" s="66"/>
      <c r="C35" s="66"/>
      <c r="D35" s="66"/>
      <c r="E35" s="66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1"/>
  <sheetViews>
    <sheetView zoomScale="90" zoomScaleNormal="90" workbookViewId="0">
      <pane ySplit="3" topLeftCell="A4" activePane="bottomLeft" state="frozen"/>
      <selection pane="bottomLeft" sqref="A1:XFD1048576"/>
    </sheetView>
  </sheetViews>
  <sheetFormatPr defaultColWidth="9" defaultRowHeight="10" x14ac:dyDescent="0.2"/>
  <cols>
    <col min="1" max="1" width="59.26953125" style="31" customWidth="1"/>
    <col min="2" max="2" width="19.26953125" style="3" customWidth="1"/>
    <col min="3" max="3" width="20" style="3" customWidth="1"/>
    <col min="4" max="4" width="21.1796875" style="21" customWidth="1"/>
    <col min="5" max="5" width="17.453125" style="21" customWidth="1"/>
    <col min="6" max="6" width="9" style="21"/>
    <col min="7" max="7" width="64.81640625" style="21" bestFit="1" customWidth="1"/>
    <col min="8" max="8" width="5.26953125" style="21" bestFit="1" customWidth="1"/>
    <col min="9" max="9" width="9" style="21"/>
    <col min="10" max="10" width="6.1796875" style="21" bestFit="1" customWidth="1"/>
    <col min="11" max="11" width="9" style="21"/>
    <col min="12" max="12" width="12" style="21" bestFit="1" customWidth="1"/>
    <col min="13" max="16384" width="9" style="21"/>
  </cols>
  <sheetData>
    <row r="1" spans="1:12" x14ac:dyDescent="0.2">
      <c r="A1" s="41" t="s">
        <v>0</v>
      </c>
      <c r="G1" s="53"/>
      <c r="L1" s="60"/>
    </row>
    <row r="2" spans="1:12" ht="10.5" x14ac:dyDescent="0.25">
      <c r="A2" s="28" t="s">
        <v>150</v>
      </c>
    </row>
    <row r="3" spans="1:12" x14ac:dyDescent="0.2">
      <c r="A3" s="39" t="s">
        <v>48</v>
      </c>
    </row>
    <row r="4" spans="1:12" ht="10.5" x14ac:dyDescent="0.25">
      <c r="A4" s="30"/>
    </row>
    <row r="5" spans="1:12" ht="10.5" x14ac:dyDescent="0.2">
      <c r="B5" s="26" t="s">
        <v>120</v>
      </c>
      <c r="C5" s="26" t="s">
        <v>101</v>
      </c>
      <c r="D5" s="26" t="s">
        <v>120</v>
      </c>
      <c r="E5" s="26" t="s">
        <v>101</v>
      </c>
    </row>
    <row r="6" spans="1:12" ht="23.9" customHeight="1" x14ac:dyDescent="0.2">
      <c r="B6" s="19" t="s">
        <v>23</v>
      </c>
      <c r="C6" s="19" t="s">
        <v>23</v>
      </c>
      <c r="D6" s="19" t="s">
        <v>23</v>
      </c>
      <c r="E6" s="19" t="s">
        <v>23</v>
      </c>
    </row>
    <row r="7" spans="1:12" ht="23.9" customHeight="1" x14ac:dyDescent="0.25">
      <c r="B7" s="32" t="s">
        <v>58</v>
      </c>
      <c r="C7" s="32" t="s">
        <v>58</v>
      </c>
      <c r="D7" s="32" t="s">
        <v>59</v>
      </c>
      <c r="E7" s="32" t="s">
        <v>59</v>
      </c>
    </row>
    <row r="8" spans="1:12" x14ac:dyDescent="0.2">
      <c r="B8" s="33"/>
      <c r="C8" s="33"/>
      <c r="D8" s="120" t="s">
        <v>60</v>
      </c>
      <c r="E8" s="120"/>
    </row>
    <row r="9" spans="1:12" ht="11" thickBot="1" x14ac:dyDescent="0.3">
      <c r="A9" s="42" t="s">
        <v>65</v>
      </c>
      <c r="B9" s="34">
        <f>+[1]CF!C9</f>
        <v>215407708.29108202</v>
      </c>
      <c r="C9" s="34">
        <f>+[1]CF!D9</f>
        <v>-152502806.01323029</v>
      </c>
      <c r="D9" s="34">
        <f>+[1]CF!E9</f>
        <v>998328564.84584939</v>
      </c>
      <c r="E9" s="34">
        <f>+[1]CF!F9</f>
        <v>-706789504.74891555</v>
      </c>
    </row>
    <row r="10" spans="1:12" ht="10.5" thickTop="1" x14ac:dyDescent="0.2">
      <c r="A10" s="21"/>
      <c r="B10" s="35"/>
      <c r="C10" s="35"/>
      <c r="D10" s="35"/>
      <c r="E10" s="35"/>
    </row>
    <row r="11" spans="1:12" x14ac:dyDescent="0.2">
      <c r="A11" s="39" t="s">
        <v>30</v>
      </c>
      <c r="B11" s="36"/>
      <c r="C11" s="36"/>
      <c r="D11" s="36"/>
      <c r="E11" s="36"/>
    </row>
    <row r="12" spans="1:12" x14ac:dyDescent="0.2">
      <c r="A12" s="21" t="s">
        <v>110</v>
      </c>
      <c r="B12" s="72">
        <f>+[1]CF!C12</f>
        <v>140440035.63</v>
      </c>
      <c r="C12" s="72">
        <f>+[1]CF!D12</f>
        <v>121267412.16</v>
      </c>
      <c r="D12" s="72">
        <f>+[1]CF!E12</f>
        <v>650883389.13079798</v>
      </c>
      <c r="E12" s="72">
        <f>+[1]CF!F12</f>
        <v>562025949.39673591</v>
      </c>
    </row>
    <row r="13" spans="1:12" x14ac:dyDescent="0.2">
      <c r="A13" s="20" t="s">
        <v>111</v>
      </c>
      <c r="B13" s="72">
        <f>+[1]CF!C13</f>
        <v>8111426.1529281419</v>
      </c>
      <c r="C13" s="72">
        <f>+[1]CF!D13</f>
        <v>7724983.186131034</v>
      </c>
      <c r="D13" s="72">
        <f>+[1]CF!E13</f>
        <v>37593215.648360766</v>
      </c>
      <c r="E13" s="72">
        <f>+[1]CF!F13</f>
        <v>35802206.074442886</v>
      </c>
    </row>
    <row r="14" spans="1:12" x14ac:dyDescent="0.2">
      <c r="A14" s="20" t="s">
        <v>118</v>
      </c>
      <c r="B14" s="72">
        <f>+[1]CF!C14</f>
        <v>13716881.569677304</v>
      </c>
      <c r="C14" s="72">
        <f>+[1]CF!D14</f>
        <v>4247835.2299999986</v>
      </c>
      <c r="D14" s="72">
        <f>+[1]CF!E14</f>
        <v>63572259.32282643</v>
      </c>
      <c r="E14" s="72">
        <f>+[1]CF!F14</f>
        <v>19687017.156957991</v>
      </c>
    </row>
    <row r="15" spans="1:12" x14ac:dyDescent="0.2">
      <c r="A15" s="20" t="s">
        <v>72</v>
      </c>
      <c r="B15" s="72">
        <f>+[1]CF!C15</f>
        <v>8729956.5999999996</v>
      </c>
      <c r="C15" s="72">
        <f>+[1]CF!D15</f>
        <v>-38117185.419999987</v>
      </c>
      <c r="D15" s="72">
        <f>+[1]CF!E15</f>
        <v>40459854.85836</v>
      </c>
      <c r="E15" s="72">
        <f>+[1]CF!F15</f>
        <v>-176657907.54753193</v>
      </c>
    </row>
    <row r="16" spans="1:12" x14ac:dyDescent="0.2">
      <c r="A16" s="89" t="s">
        <v>127</v>
      </c>
      <c r="B16" s="72">
        <f>+[1]CF!C16</f>
        <v>0</v>
      </c>
      <c r="C16" s="72">
        <f>+[1]CF!D16</f>
        <v>105845407.62342337</v>
      </c>
      <c r="D16" s="72">
        <f>+[1]CF!E16</f>
        <v>0</v>
      </c>
      <c r="E16" s="72">
        <f>+[1]CF!F16</f>
        <v>490551126.17151791</v>
      </c>
    </row>
    <row r="17" spans="1:5" x14ac:dyDescent="0.2">
      <c r="A17" s="21" t="s">
        <v>73</v>
      </c>
      <c r="B17" s="72">
        <f>+[1]CF!C17</f>
        <v>29475725.585539542</v>
      </c>
      <c r="C17" s="72">
        <f>+[1]CF!D17</f>
        <v>15965399.794936085</v>
      </c>
      <c r="D17" s="72">
        <f>+[1]CF!E17</f>
        <v>136608197.79874155</v>
      </c>
      <c r="E17" s="72">
        <f>+[1]CF!F17</f>
        <v>73993241.889610782</v>
      </c>
    </row>
    <row r="18" spans="1:5" hidden="1" x14ac:dyDescent="0.2">
      <c r="A18" s="21" t="s">
        <v>128</v>
      </c>
      <c r="B18" s="72">
        <f>+[1]CF!C18</f>
        <v>0</v>
      </c>
      <c r="C18" s="72">
        <f>+[1]CF!D18</f>
        <v>0</v>
      </c>
      <c r="D18" s="72">
        <f>+[1]CF!E18</f>
        <v>0</v>
      </c>
      <c r="E18" s="72">
        <f>+[1]CF!F18</f>
        <v>0</v>
      </c>
    </row>
    <row r="19" spans="1:5" x14ac:dyDescent="0.2">
      <c r="A19" s="21" t="s">
        <v>112</v>
      </c>
      <c r="B19" s="72">
        <f>+[1]CF!C19</f>
        <v>1074427.92502575</v>
      </c>
      <c r="C19" s="72">
        <f>+[1]CF!D19</f>
        <v>920190.95324549731</v>
      </c>
      <c r="D19" s="72">
        <f>+[1]CF!E19</f>
        <v>4979543.6613243409</v>
      </c>
      <c r="E19" s="72">
        <f>+[1]CF!F19</f>
        <v>4264716.9919115817</v>
      </c>
    </row>
    <row r="20" spans="1:5" x14ac:dyDescent="0.2">
      <c r="A20" s="20" t="s">
        <v>74</v>
      </c>
      <c r="B20" s="72">
        <f>+[1]CF!C20</f>
        <v>5393794.0800000001</v>
      </c>
      <c r="C20" s="72">
        <f>+[1]CF!D20</f>
        <v>2759224.96</v>
      </c>
      <c r="D20" s="72">
        <f>+[1]CF!E20</f>
        <v>24998078.043168001</v>
      </c>
      <c r="E20" s="72">
        <f>+[1]CF!F20</f>
        <v>12787903.999615999</v>
      </c>
    </row>
    <row r="21" spans="1:5" x14ac:dyDescent="0.2">
      <c r="A21" s="20" t="s">
        <v>75</v>
      </c>
      <c r="B21" s="72">
        <f>+[1]CF!C21</f>
        <v>-2233263.4099999997</v>
      </c>
      <c r="C21" s="72">
        <f>+[1]CF!D21</f>
        <v>-2072081.3699999999</v>
      </c>
      <c r="D21" s="72">
        <f>+[1]CF!E21</f>
        <v>-10350280.979985999</v>
      </c>
      <c r="E21" s="72">
        <f>+[1]CF!F21</f>
        <v>-9603268.3174019996</v>
      </c>
    </row>
    <row r="22" spans="1:5" x14ac:dyDescent="0.2">
      <c r="A22" s="20" t="s">
        <v>119</v>
      </c>
      <c r="B22" s="72">
        <f>+[1]CF!C22</f>
        <v>8092994.6538817706</v>
      </c>
      <c r="C22" s="72">
        <f>+[1]CF!D22</f>
        <v>7991671.3857193002</v>
      </c>
      <c r="D22" s="72">
        <f>+[1]CF!E22</f>
        <v>37507795.02288045</v>
      </c>
      <c r="E22" s="72">
        <f>+[1]CF!F22</f>
        <v>37038198.204254664</v>
      </c>
    </row>
    <row r="23" spans="1:5" x14ac:dyDescent="0.2">
      <c r="A23" s="20" t="s">
        <v>141</v>
      </c>
      <c r="B23" s="3">
        <f>+[1]CF!C23</f>
        <v>-1102558</v>
      </c>
      <c r="C23" s="3">
        <f>+[1]CF!D23</f>
        <v>-4898819</v>
      </c>
      <c r="D23" s="72">
        <f>+[1]CF!E23</f>
        <v>-5109913.3067999994</v>
      </c>
      <c r="E23" s="72">
        <f>+[1]CF!F23</f>
        <v>-22704068.5374</v>
      </c>
    </row>
    <row r="24" spans="1:5" x14ac:dyDescent="0.2">
      <c r="A24" s="21" t="s">
        <v>76</v>
      </c>
      <c r="B24" s="72">
        <f>+[1]CF!C24</f>
        <v>-51675442.660000004</v>
      </c>
      <c r="C24" s="72">
        <f>+[1]CF!D24</f>
        <v>-17706299.119999997</v>
      </c>
      <c r="D24" s="72">
        <f>+[1]CF!E24</f>
        <v>-239495008.17203602</v>
      </c>
      <c r="E24" s="72">
        <f>+[1]CF!F24</f>
        <v>-82061613.901551992</v>
      </c>
    </row>
    <row r="25" spans="1:5" x14ac:dyDescent="0.2">
      <c r="A25" s="20" t="s">
        <v>77</v>
      </c>
      <c r="B25" s="72">
        <f>+[1]CF!C25</f>
        <v>91597101.060000002</v>
      </c>
      <c r="C25" s="72">
        <f>+[1]CF!D25</f>
        <v>50446390.489999995</v>
      </c>
      <c r="D25" s="72">
        <f>+[1]CF!E25</f>
        <v>424515924.572676</v>
      </c>
      <c r="E25" s="72">
        <f>+[1]CF!F25</f>
        <v>233798841.36495396</v>
      </c>
    </row>
    <row r="26" spans="1:5" hidden="1" x14ac:dyDescent="0.2">
      <c r="A26" s="21" t="s">
        <v>78</v>
      </c>
      <c r="B26" s="72">
        <f>+[1]CF!C26</f>
        <v>0</v>
      </c>
      <c r="C26" s="72">
        <f>+[1]CF!D26</f>
        <v>0</v>
      </c>
      <c r="D26" s="72">
        <f>+[1]CF!E26</f>
        <v>0</v>
      </c>
      <c r="E26" s="72">
        <f>+[1]CF!F26</f>
        <v>0</v>
      </c>
    </row>
    <row r="27" spans="1:5" x14ac:dyDescent="0.2">
      <c r="A27" s="21" t="s">
        <v>113</v>
      </c>
      <c r="B27" s="72">
        <f>+[1]CF!C27</f>
        <v>-329904.11999999918</v>
      </c>
      <c r="C27" s="72">
        <f>+[1]CF!D27</f>
        <v>-280855.12999999989</v>
      </c>
      <c r="D27" s="72">
        <f>+[1]CF!E27</f>
        <v>-1528973.6345519961</v>
      </c>
      <c r="E27" s="72">
        <f>+[1]CF!F27</f>
        <v>-1301651.1854979994</v>
      </c>
    </row>
    <row r="28" spans="1:5" x14ac:dyDescent="0.2">
      <c r="A28" s="21" t="s">
        <v>115</v>
      </c>
      <c r="B28" s="72">
        <f>+[1]CF!C28</f>
        <v>-3525702.2938819081</v>
      </c>
      <c r="C28" s="72">
        <f>+[1]CF!D28</f>
        <v>-11902815.235133372</v>
      </c>
      <c r="D28" s="72">
        <f>+[1]CF!E28</f>
        <v>-16340219.851225091</v>
      </c>
      <c r="E28" s="72">
        <f>+[1]CF!F28</f>
        <v>-55164787.488749124</v>
      </c>
    </row>
    <row r="29" spans="1:5" ht="11" thickBot="1" x14ac:dyDescent="0.3">
      <c r="A29" s="38" t="s">
        <v>79</v>
      </c>
      <c r="B29" s="114">
        <f>+[1]CF!C29</f>
        <v>463173181.06425256</v>
      </c>
      <c r="C29" s="114">
        <f>+[1]CF!D29</f>
        <v>89687654.495091617</v>
      </c>
      <c r="D29" s="114">
        <f>+[1]CF!E29</f>
        <v>2146622426.960386</v>
      </c>
      <c r="E29" s="114">
        <f>+[1]CF!F29</f>
        <v>415666399.52295309</v>
      </c>
    </row>
    <row r="30" spans="1:5" ht="10.5" hidden="1" thickTop="1" x14ac:dyDescent="0.2">
      <c r="A30" s="21"/>
      <c r="B30" s="72"/>
      <c r="C30" s="72"/>
      <c r="D30" s="72"/>
      <c r="E30" s="72"/>
    </row>
    <row r="31" spans="1:5" ht="10.5" thickTop="1" x14ac:dyDescent="0.2">
      <c r="A31" s="39" t="s">
        <v>80</v>
      </c>
      <c r="B31" s="115"/>
      <c r="C31" s="115"/>
      <c r="D31" s="115"/>
      <c r="E31" s="115"/>
    </row>
    <row r="32" spans="1:5" x14ac:dyDescent="0.2">
      <c r="A32" s="21" t="s">
        <v>31</v>
      </c>
      <c r="B32" s="72">
        <f>+[1]CF!C32</f>
        <v>-18765815.985714592</v>
      </c>
      <c r="C32" s="72">
        <f>+[1]CF!D32</f>
        <v>-25522388.473491736</v>
      </c>
      <c r="D32" s="116">
        <f>+[1]CF!E32</f>
        <v>-86972048.767392844</v>
      </c>
      <c r="E32" s="116">
        <f>+[1]CF!F32</f>
        <v>-118286060.6192448</v>
      </c>
    </row>
    <row r="33" spans="1:5" x14ac:dyDescent="0.2">
      <c r="A33" s="21" t="s">
        <v>32</v>
      </c>
      <c r="B33" s="72">
        <f>+[1]CF!C33</f>
        <v>-16178151.010631809</v>
      </c>
      <c r="C33" s="72">
        <f>+[1]CF!D33</f>
        <v>-132471116.67709178</v>
      </c>
      <c r="D33" s="116">
        <f>+[1]CF!E33</f>
        <v>-74979258.673874184</v>
      </c>
      <c r="E33" s="116">
        <f>+[1]CF!F33</f>
        <v>-613950637.35164952</v>
      </c>
    </row>
    <row r="34" spans="1:5" hidden="1" x14ac:dyDescent="0.2">
      <c r="A34" s="21" t="s">
        <v>40</v>
      </c>
      <c r="B34" s="72">
        <f>+[1]CF!C34</f>
        <v>0</v>
      </c>
      <c r="C34" s="72">
        <f>+[1]CF!D34</f>
        <v>0</v>
      </c>
      <c r="D34" s="116">
        <f>+[1]CF!E34</f>
        <v>0</v>
      </c>
      <c r="E34" s="116">
        <f>+[1]CF!F34</f>
        <v>0</v>
      </c>
    </row>
    <row r="35" spans="1:5" x14ac:dyDescent="0.2">
      <c r="A35" s="89" t="s">
        <v>129</v>
      </c>
      <c r="B35" s="72">
        <f>+[1]CF!C35</f>
        <v>-273783915.52672595</v>
      </c>
      <c r="C35" s="72">
        <f>+[1]CF!D35</f>
        <v>290272609.63454044</v>
      </c>
      <c r="D35" s="72">
        <f>+[1]CF!E35</f>
        <v>-1268878942.9001641</v>
      </c>
      <c r="E35" s="72">
        <f>+[1]CF!F35</f>
        <v>1345297438.612241</v>
      </c>
    </row>
    <row r="36" spans="1:5" ht="11" thickBot="1" x14ac:dyDescent="0.3">
      <c r="A36" s="38" t="s">
        <v>33</v>
      </c>
      <c r="B36" s="114">
        <f>+[1]CF!C36</f>
        <v>-308727882.52307236</v>
      </c>
      <c r="C36" s="114">
        <f>+[1]CF!D36</f>
        <v>132279104.48395693</v>
      </c>
      <c r="D36" s="114">
        <f>+[1]CF!E36</f>
        <v>-1430830250.3414311</v>
      </c>
      <c r="E36" s="114">
        <f>+[1]CF!F36</f>
        <v>613060740.64134669</v>
      </c>
    </row>
    <row r="37" spans="1:5" ht="11" hidden="1" thickTop="1" x14ac:dyDescent="0.25">
      <c r="A37" s="38"/>
      <c r="B37" s="117"/>
      <c r="C37" s="117"/>
      <c r="D37" s="117"/>
      <c r="E37" s="117"/>
    </row>
    <row r="38" spans="1:5" ht="11" hidden="1" thickTop="1" x14ac:dyDescent="0.25">
      <c r="A38" s="38" t="s">
        <v>81</v>
      </c>
      <c r="B38" s="117">
        <f>+[1]CF!C38</f>
        <v>0</v>
      </c>
      <c r="C38" s="72">
        <f>+[1]CF!D38</f>
        <v>0</v>
      </c>
      <c r="D38" s="117">
        <f>+[1]CF!E38</f>
        <v>0</v>
      </c>
      <c r="E38" s="117">
        <f>+[1]CF!F38</f>
        <v>0</v>
      </c>
    </row>
    <row r="39" spans="1:5" ht="11.5" hidden="1" thickTop="1" thickBot="1" x14ac:dyDescent="0.3">
      <c r="A39" s="40" t="s">
        <v>82</v>
      </c>
      <c r="B39" s="114">
        <f>+[1]CF!C39</f>
        <v>0</v>
      </c>
      <c r="C39" s="114">
        <f>+[1]CF!D39</f>
        <v>0</v>
      </c>
      <c r="D39" s="114">
        <f>+[1]CF!E39</f>
        <v>0</v>
      </c>
      <c r="E39" s="114">
        <f>+[1]CF!F39</f>
        <v>0</v>
      </c>
    </row>
    <row r="40" spans="1:5" ht="10.5" hidden="1" thickTop="1" x14ac:dyDescent="0.2">
      <c r="A40" s="21"/>
      <c r="B40" s="72" t="str">
        <f>+[1]CF!C40</f>
        <v xml:space="preserve"> </v>
      </c>
      <c r="C40" s="72" t="str">
        <f>+[1]CF!D40</f>
        <v xml:space="preserve"> </v>
      </c>
      <c r="D40" s="72" t="str">
        <f>+[1]CF!E40</f>
        <v xml:space="preserve"> </v>
      </c>
      <c r="E40" s="72" t="str">
        <f>+[1]CF!F40</f>
        <v xml:space="preserve"> </v>
      </c>
    </row>
    <row r="41" spans="1:5" ht="11.5" thickTop="1" thickBot="1" x14ac:dyDescent="0.3">
      <c r="A41" s="38" t="s">
        <v>104</v>
      </c>
      <c r="B41" s="114">
        <f>+[1]CF!C41</f>
        <v>154445298.54118019</v>
      </c>
      <c r="C41" s="114">
        <f>+[1]CF!D41</f>
        <v>221966758.97904855</v>
      </c>
      <c r="D41" s="114">
        <f>+[1]CF!E41</f>
        <v>715792176.6189549</v>
      </c>
      <c r="E41" s="114">
        <f>+[1]CF!F41</f>
        <v>1028727140.1642997</v>
      </c>
    </row>
    <row r="42" spans="1:5" ht="10.5" hidden="1" thickTop="1" x14ac:dyDescent="0.2">
      <c r="A42" s="21"/>
      <c r="B42" s="72"/>
      <c r="C42" s="72"/>
      <c r="D42" s="72"/>
      <c r="E42" s="72"/>
    </row>
    <row r="43" spans="1:5" ht="11" thickTop="1" x14ac:dyDescent="0.25">
      <c r="A43" s="38" t="s">
        <v>34</v>
      </c>
      <c r="B43" s="101"/>
      <c r="C43" s="101"/>
      <c r="D43" s="101"/>
      <c r="E43" s="101"/>
    </row>
    <row r="44" spans="1:5" x14ac:dyDescent="0.2">
      <c r="A44" s="21" t="s">
        <v>35</v>
      </c>
      <c r="B44" s="72">
        <f>+[1]CF!C44</f>
        <v>-69476765</v>
      </c>
      <c r="C44" s="72">
        <f>+[1]CF!D44</f>
        <v>-49419893.909999996</v>
      </c>
      <c r="D44" s="72">
        <f>+[1]CF!E44</f>
        <v>-321997014.06900001</v>
      </c>
      <c r="E44" s="72">
        <f>+[1]CF!F44</f>
        <v>-229041440.31528598</v>
      </c>
    </row>
    <row r="45" spans="1:5" hidden="1" x14ac:dyDescent="0.2">
      <c r="A45" s="21" t="s">
        <v>83</v>
      </c>
      <c r="B45" s="72">
        <f>+[1]CF!C45</f>
        <v>0</v>
      </c>
      <c r="C45" s="72">
        <f>+[1]CF!D45</f>
        <v>0</v>
      </c>
      <c r="D45" s="72">
        <f>+[1]CF!E45</f>
        <v>0</v>
      </c>
      <c r="E45" s="72">
        <f>+[1]CF!F45</f>
        <v>0</v>
      </c>
    </row>
    <row r="46" spans="1:5" x14ac:dyDescent="0.2">
      <c r="A46" s="21" t="s">
        <v>36</v>
      </c>
      <c r="B46" s="72">
        <f>+[1]CF!C46</f>
        <v>-519118.51</v>
      </c>
      <c r="C46" s="72">
        <f>+[1]CF!D46</f>
        <v>-1476713.11</v>
      </c>
      <c r="D46" s="72">
        <f>+[1]CF!E46</f>
        <v>-2405907.6464459999</v>
      </c>
      <c r="E46" s="72">
        <f>+[1]CF!F46</f>
        <v>-6843974.5796060003</v>
      </c>
    </row>
    <row r="47" spans="1:5" x14ac:dyDescent="0.2">
      <c r="A47" s="21" t="s">
        <v>84</v>
      </c>
      <c r="B47" s="72">
        <f>+[1]CF!C47</f>
        <v>6430961.9399999995</v>
      </c>
      <c r="C47" s="72">
        <f>+[1]CF!D47</f>
        <v>3462540.17</v>
      </c>
      <c r="D47" s="72">
        <f>+[1]CF!E47</f>
        <v>29804936.207123995</v>
      </c>
      <c r="E47" s="72">
        <f>+[1]CF!F47</f>
        <v>16047488.671882</v>
      </c>
    </row>
    <row r="48" spans="1:5" hidden="1" x14ac:dyDescent="0.2">
      <c r="A48" s="21" t="s">
        <v>85</v>
      </c>
      <c r="B48" s="72">
        <f>+[1]CF!C48</f>
        <v>0</v>
      </c>
      <c r="C48" s="72">
        <f>+[1]CF!D48</f>
        <v>0</v>
      </c>
      <c r="D48" s="72">
        <f>+[1]CF!E48</f>
        <v>0</v>
      </c>
      <c r="E48" s="72">
        <f>+[1]CF!F48</f>
        <v>0</v>
      </c>
    </row>
    <row r="49" spans="1:5" ht="11.5" hidden="1" x14ac:dyDescent="0.35">
      <c r="A49" s="21" t="s">
        <v>86</v>
      </c>
      <c r="B49" s="118">
        <f>+[1]CF!C49</f>
        <v>0</v>
      </c>
      <c r="C49" s="118">
        <f>+[1]CF!D49</f>
        <v>0</v>
      </c>
      <c r="D49" s="118">
        <f>+[1]CF!E49</f>
        <v>0</v>
      </c>
      <c r="E49" s="118">
        <f>+[1]CF!F49</f>
        <v>0</v>
      </c>
    </row>
    <row r="50" spans="1:5" ht="11" thickBot="1" x14ac:dyDescent="0.3">
      <c r="A50" s="38" t="s">
        <v>105</v>
      </c>
      <c r="B50" s="114">
        <f>+[1]CF!C50</f>
        <v>-63564921.570000008</v>
      </c>
      <c r="C50" s="114">
        <f>+[1]CF!D50</f>
        <v>-47434066.849999994</v>
      </c>
      <c r="D50" s="114">
        <f>+[1]CF!E50</f>
        <v>-294597985.508322</v>
      </c>
      <c r="E50" s="114">
        <f>+[1]CF!F50</f>
        <v>-219837926.22300997</v>
      </c>
    </row>
    <row r="51" spans="1:5" ht="10.5" hidden="1" thickTop="1" x14ac:dyDescent="0.2">
      <c r="A51" s="21"/>
      <c r="B51" s="72">
        <f>+[1]CF!C51</f>
        <v>0</v>
      </c>
      <c r="C51" s="72">
        <f>+[1]CF!D51</f>
        <v>0</v>
      </c>
      <c r="D51" s="72">
        <f>+[1]CF!E51</f>
        <v>0</v>
      </c>
      <c r="E51" s="72">
        <f>+[1]CF!F51</f>
        <v>0</v>
      </c>
    </row>
    <row r="52" spans="1:5" ht="11" thickTop="1" x14ac:dyDescent="0.25">
      <c r="A52" s="38" t="s">
        <v>37</v>
      </c>
      <c r="B52" s="101"/>
      <c r="C52" s="101"/>
      <c r="D52" s="101"/>
      <c r="E52" s="101"/>
    </row>
    <row r="53" spans="1:5" x14ac:dyDescent="0.2">
      <c r="A53" s="47" t="s">
        <v>130</v>
      </c>
      <c r="B53" s="72">
        <f>+[1]CF!C53</f>
        <v>76227492.509999856</v>
      </c>
      <c r="C53" s="72">
        <f>+[1]CF!D53</f>
        <v>-106256792.83999987</v>
      </c>
      <c r="D53" s="72">
        <f>+[1]CF!E53</f>
        <v>353283942.80684531</v>
      </c>
      <c r="E53" s="72">
        <f>+[1]CF!F53</f>
        <v>-492457732.09626335</v>
      </c>
    </row>
    <row r="54" spans="1:5" x14ac:dyDescent="0.2">
      <c r="A54" s="21" t="s">
        <v>39</v>
      </c>
      <c r="B54" s="72">
        <f>+[1]CF!C54</f>
        <v>48270948.370000005</v>
      </c>
      <c r="C54" s="72">
        <f>+[1]CF!D54</f>
        <v>0</v>
      </c>
      <c r="D54" s="72">
        <f>+[1]CF!E54</f>
        <v>223716537.315602</v>
      </c>
      <c r="E54" s="72">
        <f>+[1]CF!F54</f>
        <v>0</v>
      </c>
    </row>
    <row r="55" spans="1:5" x14ac:dyDescent="0.2">
      <c r="A55" s="21" t="s">
        <v>41</v>
      </c>
      <c r="B55" s="72">
        <f>+[1]CF!C55</f>
        <v>0</v>
      </c>
      <c r="C55" s="72">
        <f>+[1]CF!D55</f>
        <v>-48270948.169999987</v>
      </c>
      <c r="D55" s="72">
        <f>+[1]CF!E55</f>
        <v>0</v>
      </c>
      <c r="E55" s="72">
        <f>+[1]CF!F55</f>
        <v>-223716536.38868192</v>
      </c>
    </row>
    <row r="56" spans="1:5" x14ac:dyDescent="0.2">
      <c r="A56" s="21" t="s">
        <v>131</v>
      </c>
      <c r="B56" s="72">
        <f>+[1]CF!C56</f>
        <v>0</v>
      </c>
      <c r="C56" s="72">
        <f>+[1]CF!D56</f>
        <v>-10655710</v>
      </c>
      <c r="D56" s="72">
        <f>+[1]CF!E56</f>
        <v>0</v>
      </c>
      <c r="E56" s="72">
        <f>+[1]CF!F56</f>
        <v>-49384953.566</v>
      </c>
    </row>
    <row r="57" spans="1:5" x14ac:dyDescent="0.2">
      <c r="A57" s="21" t="s">
        <v>142</v>
      </c>
      <c r="B57" s="72">
        <f>+[1]CF!C57</f>
        <v>279417794.07669687</v>
      </c>
      <c r="C57" s="72">
        <f>+[1]CF!D57</f>
        <v>22112868.461364642</v>
      </c>
      <c r="D57" s="72">
        <f>+[1]CF!E57</f>
        <v>1294989708.4278593</v>
      </c>
      <c r="E57" s="72">
        <f>+[1]CF!F57</f>
        <v>102484302.17104056</v>
      </c>
    </row>
    <row r="58" spans="1:5" x14ac:dyDescent="0.2">
      <c r="A58" s="21" t="s">
        <v>143</v>
      </c>
      <c r="B58" s="72">
        <f>+[1]CF!C58</f>
        <v>-475609147.37627029</v>
      </c>
      <c r="C58" s="72">
        <f>+[1]CF!D58</f>
        <v>-32561287.809101593</v>
      </c>
      <c r="D58" s="72">
        <f>+[1]CF!E58</f>
        <v>-2204258156.4300623</v>
      </c>
      <c r="E58" s="72">
        <f>+[1]CF!F58</f>
        <v>-150908544.48006225</v>
      </c>
    </row>
    <row r="59" spans="1:5" x14ac:dyDescent="0.2">
      <c r="A59" s="21" t="s">
        <v>42</v>
      </c>
      <c r="B59" s="72">
        <f>+[1]CF!C59</f>
        <v>-12355932.157292163</v>
      </c>
      <c r="C59" s="72">
        <f>+[1]CF!D59</f>
        <v>-14777788.842876172</v>
      </c>
      <c r="D59" s="72">
        <f>+[1]CF!E59</f>
        <v>-57264803.176186256</v>
      </c>
      <c r="E59" s="72">
        <f>+[1]CF!F59</f>
        <v>-68489140.171193898</v>
      </c>
    </row>
    <row r="60" spans="1:5" x14ac:dyDescent="0.2">
      <c r="A60" s="21" t="s">
        <v>38</v>
      </c>
      <c r="B60" s="72">
        <f>+[1]CF!C60</f>
        <v>-39949577.821070291</v>
      </c>
      <c r="C60" s="72">
        <f>+[1]CF!D60</f>
        <v>-34687728.282263048</v>
      </c>
      <c r="D60" s="72">
        <f>+[1]CF!E60</f>
        <v>-185150313.36953238</v>
      </c>
      <c r="E60" s="72">
        <f>+[1]CF!F60</f>
        <v>-160763745.49697632</v>
      </c>
    </row>
    <row r="61" spans="1:5" ht="11" thickBot="1" x14ac:dyDescent="0.3">
      <c r="A61" s="38" t="s">
        <v>106</v>
      </c>
      <c r="B61" s="114">
        <f>+[1]CF!C61</f>
        <v>-123998422.39793599</v>
      </c>
      <c r="C61" s="114">
        <f>+[1]CF!D61</f>
        <v>-225097387.48287603</v>
      </c>
      <c r="D61" s="114">
        <f>+[1]CF!E61</f>
        <v>-574683084.42547441</v>
      </c>
      <c r="E61" s="114">
        <f>+[1]CF!F61</f>
        <v>-1043236350.0281372</v>
      </c>
    </row>
    <row r="62" spans="1:5" ht="10.5" thickTop="1" x14ac:dyDescent="0.2">
      <c r="A62" s="21"/>
      <c r="B62" s="72"/>
      <c r="C62" s="72"/>
      <c r="D62" s="72"/>
      <c r="E62" s="72"/>
    </row>
    <row r="63" spans="1:5" ht="11" thickBot="1" x14ac:dyDescent="0.3">
      <c r="A63" s="38" t="s">
        <v>107</v>
      </c>
      <c r="B63" s="114">
        <f>+[1]CF!C63</f>
        <v>-33118045.426755801</v>
      </c>
      <c r="C63" s="114">
        <f>+[1]CF!D63</f>
        <v>-50564695.353827477</v>
      </c>
      <c r="D63" s="114">
        <f>+[1]CF!E63</f>
        <v>-153488893.31484151</v>
      </c>
      <c r="E63" s="114">
        <f>+[1]CF!F63</f>
        <v>-234347136.08684754</v>
      </c>
    </row>
    <row r="64" spans="1:5" ht="10.5" thickTop="1" x14ac:dyDescent="0.2">
      <c r="A64" s="21"/>
      <c r="B64" s="72">
        <f>+[1]CF!C64</f>
        <v>0</v>
      </c>
      <c r="C64" s="72">
        <f>+[1]CF!D64</f>
        <v>0</v>
      </c>
      <c r="D64" s="72">
        <f>+[1]CF!E64</f>
        <v>0</v>
      </c>
      <c r="E64" s="72">
        <f>+[1]CF!F64</f>
        <v>0</v>
      </c>
    </row>
    <row r="65" spans="1:5" ht="11" thickBot="1" x14ac:dyDescent="0.3">
      <c r="A65" s="38" t="s">
        <v>133</v>
      </c>
      <c r="B65" s="114">
        <f>+[1]CF!C65</f>
        <v>50091260.649999999</v>
      </c>
      <c r="C65" s="114">
        <f>+[1]CF!D65</f>
        <v>100655956</v>
      </c>
      <c r="D65" s="114">
        <f>+[1]CF!E65</f>
        <v>232152956.60848999</v>
      </c>
      <c r="E65" s="114">
        <f>+[1]CF!F65</f>
        <v>466500092.67759997</v>
      </c>
    </row>
    <row r="66" spans="1:5" ht="12" thickTop="1" x14ac:dyDescent="0.35">
      <c r="A66" s="21"/>
      <c r="B66" s="118">
        <f>+[1]CF!C66</f>
        <v>0</v>
      </c>
      <c r="C66" s="118">
        <f>+[1]CF!D66</f>
        <v>0</v>
      </c>
      <c r="D66" s="119">
        <f>+[1]CF!E66</f>
        <v>0</v>
      </c>
      <c r="E66" s="119">
        <f>+[1]CF!F66</f>
        <v>0</v>
      </c>
    </row>
    <row r="67" spans="1:5" ht="11" thickBot="1" x14ac:dyDescent="0.3">
      <c r="A67" s="38" t="s">
        <v>132</v>
      </c>
      <c r="B67" s="114">
        <f>+[1]CF!C67</f>
        <v>16973215.219999999</v>
      </c>
      <c r="C67" s="114">
        <f>+[1]CF!D67</f>
        <v>50091260.75</v>
      </c>
      <c r="D67" s="114">
        <f>+[1]CF!E67</f>
        <v>78664063.258611992</v>
      </c>
      <c r="E67" s="114">
        <f>+[1]CF!F67</f>
        <v>232152957.07194999</v>
      </c>
    </row>
    <row r="68" spans="1:5" ht="10.5" thickTop="1" x14ac:dyDescent="0.2"/>
    <row r="71" spans="1:5" x14ac:dyDescent="0.2">
      <c r="B71" s="67"/>
      <c r="C71" s="67"/>
      <c r="D71" s="67"/>
      <c r="E71" s="67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ColWidth="9" defaultRowHeight="10" x14ac:dyDescent="0.2"/>
  <cols>
    <col min="1" max="1" width="49" style="79" customWidth="1"/>
    <col min="2" max="2" width="23.1796875" style="29" customWidth="1"/>
    <col min="3" max="3" width="13.54296875" style="29" bestFit="1" customWidth="1"/>
    <col min="4" max="4" width="16.1796875" style="29" bestFit="1" customWidth="1"/>
    <col min="5" max="5" width="15.54296875" style="29" bestFit="1" customWidth="1"/>
    <col min="6" max="6" width="20.81640625" style="29" customWidth="1"/>
    <col min="7" max="7" width="19.1796875" style="29" customWidth="1"/>
    <col min="8" max="8" width="18.81640625" style="29" customWidth="1"/>
    <col min="9" max="9" width="25.81640625" style="29" customWidth="1"/>
    <col min="10" max="10" width="17.81640625" style="29" customWidth="1"/>
    <col min="11" max="11" width="15.54296875" style="29" bestFit="1" customWidth="1"/>
    <col min="12" max="12" width="9.26953125" style="20" customWidth="1"/>
    <col min="13" max="16384" width="9" style="20"/>
  </cols>
  <sheetData>
    <row r="1" spans="1:11" x14ac:dyDescent="0.2">
      <c r="A1" s="76" t="s">
        <v>0</v>
      </c>
    </row>
    <row r="2" spans="1:11" ht="10.5" x14ac:dyDescent="0.25">
      <c r="A2" s="28" t="s">
        <v>151</v>
      </c>
      <c r="B2" s="3"/>
      <c r="C2" s="3"/>
      <c r="D2" s="3"/>
    </row>
    <row r="3" spans="1:11" x14ac:dyDescent="0.2">
      <c r="A3" s="80" t="s">
        <v>48</v>
      </c>
    </row>
    <row r="4" spans="1:11" x14ac:dyDescent="0.2">
      <c r="A4" s="75"/>
    </row>
    <row r="5" spans="1:11" ht="10.5" x14ac:dyDescent="0.25">
      <c r="A5" s="77" t="s">
        <v>88</v>
      </c>
    </row>
    <row r="6" spans="1:11" ht="40" customHeight="1" x14ac:dyDescent="0.55000000000000004">
      <c r="A6" s="78"/>
      <c r="B6" s="68" t="s">
        <v>87</v>
      </c>
      <c r="C6" s="68" t="s">
        <v>11</v>
      </c>
      <c r="D6" s="69" t="s">
        <v>13</v>
      </c>
      <c r="E6" s="69" t="s">
        <v>28</v>
      </c>
      <c r="F6" s="68" t="s">
        <v>70</v>
      </c>
      <c r="G6" s="69" t="s">
        <v>53</v>
      </c>
      <c r="H6" s="69" t="s">
        <v>12</v>
      </c>
      <c r="I6" s="69" t="s">
        <v>54</v>
      </c>
      <c r="J6" s="68" t="s">
        <v>55</v>
      </c>
      <c r="K6" s="69" t="s">
        <v>29</v>
      </c>
    </row>
    <row r="7" spans="1:11" ht="12" x14ac:dyDescent="0.4">
      <c r="A7" s="90" t="str">
        <f>'[1]CE update Dec 2022'!A8</f>
        <v>31 December 2020</v>
      </c>
      <c r="B7" s="70">
        <f>'[1]CE update Dec 2022'!B8</f>
        <v>1463323897</v>
      </c>
      <c r="C7" s="70">
        <f>'[1]CE update Dec 2022'!C8</f>
        <v>74050518</v>
      </c>
      <c r="D7" s="70">
        <f>'[1]CE update Dec 2022'!D8</f>
        <v>-1706362316</v>
      </c>
      <c r="E7" s="70">
        <f>'[1]CE update Dec 2022'!E8</f>
        <v>149619175</v>
      </c>
      <c r="F7" s="70">
        <f>'[1]CE update Dec 2022'!F8</f>
        <v>-24208516</v>
      </c>
      <c r="G7" s="70">
        <f>'[1]CE update Dec 2022'!G8</f>
        <v>-596832659</v>
      </c>
      <c r="H7" s="70">
        <f>'[1]CE update Dec 2022'!H8</f>
        <v>1043782894</v>
      </c>
      <c r="I7" s="70">
        <f>'[1]CE update Dec 2022'!I8</f>
        <v>403372993</v>
      </c>
      <c r="J7" s="70">
        <f>'[1]CE update Dec 2022'!J8</f>
        <v>17924067</v>
      </c>
      <c r="K7" s="70">
        <f>'[1]CE update Dec 2022'!K8</f>
        <v>421297060</v>
      </c>
    </row>
    <row r="8" spans="1:11" x14ac:dyDescent="0.2">
      <c r="A8" s="91" t="str">
        <f>'[1]CE update Dec 2022'!A9</f>
        <v>Net loss for 2021</v>
      </c>
      <c r="B8" s="71">
        <f>'[1]CE update Dec 2022'!B9</f>
        <v>0</v>
      </c>
      <c r="C8" s="71">
        <f>'[1]CE update Dec 2022'!C9</f>
        <v>0</v>
      </c>
      <c r="D8" s="71">
        <f>'[1]CE update Dec 2022'!D9</f>
        <v>-185855571.72846028</v>
      </c>
      <c r="E8" s="71">
        <f>'[1]CE update Dec 2022'!E9</f>
        <v>0</v>
      </c>
      <c r="F8" s="71">
        <f>'[1]CE update Dec 2022'!F9</f>
        <v>0</v>
      </c>
      <c r="G8" s="71">
        <f>'[1]CE update Dec 2022'!G9</f>
        <v>0</v>
      </c>
      <c r="H8" s="71">
        <f>'[1]CE update Dec 2022'!H9</f>
        <v>0</v>
      </c>
      <c r="I8" s="72">
        <f>'[1]CE update Dec 2022'!I9</f>
        <v>-185855571.72846028</v>
      </c>
      <c r="J8" s="71">
        <f>'[1]CE update Dec 2022'!J9</f>
        <v>-928323.3235583629</v>
      </c>
      <c r="K8" s="71">
        <f>'[1]CE update Dec 2022'!K9</f>
        <v>-186783895.05201864</v>
      </c>
    </row>
    <row r="9" spans="1:11" x14ac:dyDescent="0.2">
      <c r="A9" s="91" t="str">
        <f>'[1]CE update Dec 2022'!A10</f>
        <v>Actuarial gains / (losses) on defined benefit pension plans</v>
      </c>
      <c r="B9" s="71">
        <f>'[1]CE update Dec 2022'!B10</f>
        <v>0</v>
      </c>
      <c r="C9" s="71">
        <f>'[1]CE update Dec 2022'!C10</f>
        <v>0</v>
      </c>
      <c r="D9" s="71">
        <f>'[1]CE update Dec 2022'!D10</f>
        <v>0</v>
      </c>
      <c r="E9" s="71">
        <f>'[1]CE update Dec 2022'!E10</f>
        <v>0</v>
      </c>
      <c r="F9" s="71">
        <f>'[1]CE update Dec 2022'!F10</f>
        <v>0</v>
      </c>
      <c r="G9" s="71">
        <f>'[1]CE update Dec 2022'!G10</f>
        <v>0</v>
      </c>
      <c r="H9" s="71">
        <f>'[1]CE update Dec 2022'!H10</f>
        <v>6713304.1228815848</v>
      </c>
      <c r="I9" s="72">
        <f>'[1]CE update Dec 2022'!I10</f>
        <v>6713304.1228815848</v>
      </c>
      <c r="J9" s="71">
        <f>'[1]CE update Dec 2022'!J10</f>
        <v>0</v>
      </c>
      <c r="K9" s="71">
        <f>'[1]CE update Dec 2022'!K10</f>
        <v>6713304.1228815848</v>
      </c>
    </row>
    <row r="10" spans="1:11" x14ac:dyDescent="0.2">
      <c r="A10" s="91" t="str">
        <f>'[1]CE update Dec 2022'!A11</f>
        <v>Hedging reserves</v>
      </c>
      <c r="B10" s="71">
        <f>'[1]CE update Dec 2022'!B11</f>
        <v>0</v>
      </c>
      <c r="C10" s="71">
        <f>'[1]CE update Dec 2022'!C11</f>
        <v>0</v>
      </c>
      <c r="D10" s="71">
        <f>'[1]CE update Dec 2022'!D11</f>
        <v>0</v>
      </c>
      <c r="E10" s="71">
        <f>'[1]CE update Dec 2022'!E11</f>
        <v>0</v>
      </c>
      <c r="F10" s="71">
        <f>'[1]CE update Dec 2022'!F11</f>
        <v>0</v>
      </c>
      <c r="G10" s="71">
        <f>'[1]CE update Dec 2022'!G11</f>
        <v>0</v>
      </c>
      <c r="H10" s="71">
        <f>'[1]CE update Dec 2022'!H11</f>
        <v>23600512.319999997</v>
      </c>
      <c r="I10" s="72">
        <f>'[1]CE update Dec 2022'!I11</f>
        <v>23600512.319999997</v>
      </c>
      <c r="J10" s="71">
        <f>'[1]CE update Dec 2022'!J11</f>
        <v>0</v>
      </c>
      <c r="K10" s="71">
        <f>'[1]CE update Dec 2022'!K11</f>
        <v>23600512.319999997</v>
      </c>
    </row>
    <row r="11" spans="1:11" x14ac:dyDescent="0.2">
      <c r="A11" s="92" t="str">
        <f>'[1]CE update Dec 2022'!A12</f>
        <v>Revaluation surplus</v>
      </c>
      <c r="B11" s="71">
        <f>'[1]CE update Dec 2022'!B12</f>
        <v>0</v>
      </c>
      <c r="C11" s="71">
        <f>'[1]CE update Dec 2022'!C12</f>
        <v>0</v>
      </c>
      <c r="D11" s="71">
        <f>'[1]CE update Dec 2022'!D12</f>
        <v>0</v>
      </c>
      <c r="E11" s="71">
        <f>'[1]CE update Dec 2022'!E12</f>
        <v>233240214.82356367</v>
      </c>
      <c r="F11" s="71">
        <f>'[1]CE update Dec 2022'!F12</f>
        <v>0</v>
      </c>
      <c r="G11" s="71">
        <f>'[1]CE update Dec 2022'!G12</f>
        <v>0</v>
      </c>
      <c r="H11" s="71">
        <f>'[1]CE update Dec 2022'!H12</f>
        <v>0</v>
      </c>
      <c r="I11" s="72">
        <f>'[1]CE update Dec 2022'!I12</f>
        <v>233240214.82356367</v>
      </c>
      <c r="J11" s="71">
        <f>'[1]CE update Dec 2022'!J12</f>
        <v>0</v>
      </c>
      <c r="K11" s="71">
        <f>'[1]CE update Dec 2022'!K12</f>
        <v>233240214.82356367</v>
      </c>
    </row>
    <row r="12" spans="1:11" x14ac:dyDescent="0.2">
      <c r="A12" s="93" t="str">
        <f>'[1]CE update Dec 2022'!A13</f>
        <v>Deferred tax related to revaluation surplus</v>
      </c>
      <c r="B12" s="71">
        <f>'[1]CE update Dec 2022'!B13</f>
        <v>0</v>
      </c>
      <c r="C12" s="71">
        <f>'[1]CE update Dec 2022'!C13</f>
        <v>0</v>
      </c>
      <c r="D12" s="71">
        <f>'[1]CE update Dec 2022'!D13</f>
        <v>0</v>
      </c>
      <c r="E12" s="71">
        <f>'[1]CE update Dec 2022'!E13</f>
        <v>0</v>
      </c>
      <c r="F12" s="71">
        <f>'[1]CE update Dec 2022'!F13</f>
        <v>-37331164.371955462</v>
      </c>
      <c r="G12" s="71">
        <f>'[1]CE update Dec 2022'!G13</f>
        <v>0</v>
      </c>
      <c r="H12" s="71">
        <f>'[1]CE update Dec 2022'!H13</f>
        <v>0</v>
      </c>
      <c r="I12" s="72">
        <f>'[1]CE update Dec 2022'!I13</f>
        <v>-37331164.371955462</v>
      </c>
      <c r="J12" s="71">
        <f>'[1]CE update Dec 2022'!J13</f>
        <v>0</v>
      </c>
      <c r="K12" s="71">
        <f>'[1]CE update Dec 2022'!K13</f>
        <v>-37331164.371955462</v>
      </c>
    </row>
    <row r="13" spans="1:11" ht="12" x14ac:dyDescent="0.4">
      <c r="A13" s="94" t="str">
        <f>'[1]CE update Dec 2022'!A14</f>
        <v>Total other comprehensive income</v>
      </c>
      <c r="B13" s="95">
        <f>'[1]CE update Dec 2022'!B14</f>
        <v>0</v>
      </c>
      <c r="C13" s="95">
        <f>'[1]CE update Dec 2022'!C14</f>
        <v>0</v>
      </c>
      <c r="D13" s="95">
        <f>'[1]CE update Dec 2022'!D14</f>
        <v>0</v>
      </c>
      <c r="E13" s="95">
        <f>'[1]CE update Dec 2022'!E14</f>
        <v>233240214.82356367</v>
      </c>
      <c r="F13" s="95">
        <f>'[1]CE update Dec 2022'!F14</f>
        <v>-37331164.371955462</v>
      </c>
      <c r="G13" s="95">
        <f>'[1]CE update Dec 2022'!G14</f>
        <v>0</v>
      </c>
      <c r="H13" s="95">
        <f>'[1]CE update Dec 2022'!H14</f>
        <v>30313816.44288158</v>
      </c>
      <c r="I13" s="95">
        <f>'[1]CE update Dec 2022'!I14</f>
        <v>226222866.89448979</v>
      </c>
      <c r="J13" s="95">
        <f>'[1]CE update Dec 2022'!J14</f>
        <v>0</v>
      </c>
      <c r="K13" s="95">
        <f>'[1]CE update Dec 2022'!K14</f>
        <v>226222866.89448979</v>
      </c>
    </row>
    <row r="14" spans="1:11" ht="12" x14ac:dyDescent="0.4">
      <c r="A14" s="90" t="str">
        <f>'[1]CE update Dec 2022'!A15</f>
        <v>Total comprehensive income</v>
      </c>
      <c r="B14" s="95">
        <f>'[1]CE update Dec 2022'!B15</f>
        <v>0</v>
      </c>
      <c r="C14" s="95">
        <f>'[1]CE update Dec 2022'!C15</f>
        <v>0</v>
      </c>
      <c r="D14" s="95">
        <f>'[1]CE update Dec 2022'!D15</f>
        <v>-185855571.72846028</v>
      </c>
      <c r="E14" s="95">
        <f>'[1]CE update Dec 2022'!E15</f>
        <v>233240214.82356367</v>
      </c>
      <c r="F14" s="95">
        <f>'[1]CE update Dec 2022'!F15</f>
        <v>-37331164.371955462</v>
      </c>
      <c r="G14" s="95">
        <f>'[1]CE update Dec 2022'!G15</f>
        <v>0</v>
      </c>
      <c r="H14" s="95">
        <f>'[1]CE update Dec 2022'!H15</f>
        <v>30313816.44288158</v>
      </c>
      <c r="I14" s="95">
        <f>'[1]CE update Dec 2022'!I15</f>
        <v>40367295.166029513</v>
      </c>
      <c r="J14" s="95">
        <f>'[1]CE update Dec 2022'!J15</f>
        <v>-928323.3235583629</v>
      </c>
      <c r="K14" s="95">
        <f>'[1]CE update Dec 2022'!K15</f>
        <v>39438971.842471153</v>
      </c>
    </row>
    <row r="15" spans="1:11" x14ac:dyDescent="0.2">
      <c r="A15" s="93" t="str">
        <f>'[1]CE update Dec 2022'!A16</f>
        <v xml:space="preserve">Transfer of realized revaluation reserve to Retained Earnings </v>
      </c>
      <c r="B15" s="71">
        <f>'[1]CE update Dec 2022'!B16</f>
        <v>0</v>
      </c>
      <c r="C15" s="71">
        <f>'[1]CE update Dec 2022'!C16</f>
        <v>0</v>
      </c>
      <c r="D15" s="71">
        <f>'[1]CE update Dec 2022'!D16</f>
        <v>11527833.217258684</v>
      </c>
      <c r="E15" s="71">
        <f>'[1]CE update Dec 2022'!E16</f>
        <v>-11527833.217258684</v>
      </c>
      <c r="F15" s="71">
        <f>'[1]CE update Dec 2022'!F16</f>
        <v>0</v>
      </c>
      <c r="G15" s="71">
        <f>'[1]CE update Dec 2022'!G16</f>
        <v>0</v>
      </c>
      <c r="H15" s="71">
        <f>'[1]CE update Dec 2022'!H16</f>
        <v>0</v>
      </c>
      <c r="I15" s="72">
        <f>'[1]CE update Dec 2022'!I16</f>
        <v>0</v>
      </c>
      <c r="J15" s="71">
        <f>'[1]CE update Dec 2022'!J16</f>
        <v>0</v>
      </c>
      <c r="K15" s="71">
        <f>'[1]CE update Dec 2022'!K16</f>
        <v>0</v>
      </c>
    </row>
    <row r="16" spans="1:11" ht="20" x14ac:dyDescent="0.2">
      <c r="A16" s="96" t="str">
        <f>'[1]CE update Dec 2022'!A17</f>
        <v>Deferred tax related to realized revaluation reserve transferred to Retained Earnings</v>
      </c>
      <c r="B16" s="71">
        <f>'[1]CE update Dec 2022'!B17</f>
        <v>0</v>
      </c>
      <c r="C16" s="71">
        <f>'[1]CE update Dec 2022'!C17</f>
        <v>0</v>
      </c>
      <c r="D16" s="71">
        <f>'[1]CE update Dec 2022'!D17</f>
        <v>0</v>
      </c>
      <c r="E16" s="71">
        <f>'[1]CE update Dec 2022'!E17</f>
        <v>0</v>
      </c>
      <c r="F16" s="71">
        <f>'[1]CE update Dec 2022'!F17</f>
        <v>1844453.9247613894</v>
      </c>
      <c r="G16" s="71">
        <f>'[1]CE update Dec 2022'!G17</f>
        <v>0</v>
      </c>
      <c r="H16" s="71">
        <f>'[1]CE update Dec 2022'!H17</f>
        <v>0</v>
      </c>
      <c r="I16" s="72">
        <f>'[1]CE update Dec 2022'!I17</f>
        <v>1844453.9247613894</v>
      </c>
      <c r="J16" s="71">
        <f>'[1]CE update Dec 2022'!J17</f>
        <v>0</v>
      </c>
      <c r="K16" s="71">
        <f>'[1]CE update Dec 2022'!K17</f>
        <v>1844453.9247613894</v>
      </c>
    </row>
    <row r="17" spans="1:30" x14ac:dyDescent="0.2">
      <c r="A17" s="96" t="str">
        <f>'[1]CE update Dec 2022'!A18</f>
        <v>Share capital decrease</v>
      </c>
      <c r="B17" s="71">
        <f>'[1]CE update Dec 2022'!B18</f>
        <v>-582221647</v>
      </c>
      <c r="C17" s="71">
        <f>'[1]CE update Dec 2022'!C18</f>
        <v>0</v>
      </c>
      <c r="D17" s="71">
        <f>'[1]CE update Dec 2022'!D18</f>
        <v>582221647</v>
      </c>
      <c r="E17" s="71">
        <f>'[1]CE update Dec 2022'!E18</f>
        <v>0</v>
      </c>
      <c r="F17" s="71">
        <f>'[1]CE update Dec 2022'!F18</f>
        <v>0</v>
      </c>
      <c r="G17" s="71">
        <f>'[1]CE update Dec 2022'!G18</f>
        <v>0</v>
      </c>
      <c r="H17" s="71">
        <f>'[1]CE update Dec 2022'!H18</f>
        <v>0</v>
      </c>
      <c r="I17" s="72">
        <f>'[1]CE update Dec 2022'!I18</f>
        <v>0</v>
      </c>
      <c r="J17" s="71">
        <f>'[1]CE update Dec 2022'!J18</f>
        <v>0</v>
      </c>
      <c r="K17" s="71">
        <f>'[1]CE update Dec 2022'!K18</f>
        <v>0</v>
      </c>
    </row>
    <row r="18" spans="1:30" ht="12" x14ac:dyDescent="0.4">
      <c r="A18" s="90" t="str">
        <f>'[1]CE update Dec 2022'!A19</f>
        <v>December 31, 2021</v>
      </c>
      <c r="B18" s="70">
        <f>'[1]CE update Dec 2022'!B19</f>
        <v>881102250</v>
      </c>
      <c r="C18" s="70">
        <f>'[1]CE update Dec 2022'!C19</f>
        <v>74050518</v>
      </c>
      <c r="D18" s="70">
        <f>'[1]CE update Dec 2022'!D19</f>
        <v>-1298468407.5112016</v>
      </c>
      <c r="E18" s="70">
        <f>'[1]CE update Dec 2022'!E19</f>
        <v>371331556.606305</v>
      </c>
      <c r="F18" s="70">
        <f>'[1]CE update Dec 2022'!F19</f>
        <v>-59695226.44719407</v>
      </c>
      <c r="G18" s="70">
        <f>'[1]CE update Dec 2022'!G19</f>
        <v>-596832659</v>
      </c>
      <c r="H18" s="70">
        <f>'[1]CE update Dec 2022'!H19</f>
        <v>1074096710.4428816</v>
      </c>
      <c r="I18" s="70">
        <f>'[1]CE update Dec 2022'!I19</f>
        <v>445584742.09079093</v>
      </c>
      <c r="J18" s="70">
        <f>'[1]CE update Dec 2022'!J19</f>
        <v>16995743.676441636</v>
      </c>
      <c r="K18" s="70">
        <f>'[1]CE update Dec 2022'!K19</f>
        <v>462580485.76723254</v>
      </c>
      <c r="L18" s="97"/>
      <c r="M18" s="89"/>
      <c r="N18" s="89"/>
      <c r="O18" s="98"/>
      <c r="P18" s="98"/>
      <c r="Q18" s="99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100"/>
      <c r="AC18" s="100"/>
      <c r="AD18" s="100"/>
    </row>
    <row r="19" spans="1:30" s="105" customFormat="1" ht="12" hidden="1" x14ac:dyDescent="0.4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30" s="105" customFormat="1" ht="12" hidden="1" x14ac:dyDescent="0.4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</row>
    <row r="21" spans="1:30" ht="12" x14ac:dyDescent="0.4">
      <c r="A21" s="90" t="str">
        <f>'[1]CE update Dec 2022'!A22</f>
        <v>31 December 2021</v>
      </c>
      <c r="B21" s="70">
        <f>'[1]CE update Dec 2022'!B22</f>
        <v>881102250</v>
      </c>
      <c r="C21" s="70">
        <f>'[1]CE update Dec 2022'!C22</f>
        <v>74050518</v>
      </c>
      <c r="D21" s="70">
        <f>'[1]CE update Dec 2022'!D22</f>
        <v>-1298468407.5112016</v>
      </c>
      <c r="E21" s="70">
        <f>'[1]CE update Dec 2022'!E22</f>
        <v>371331556.606305</v>
      </c>
      <c r="F21" s="70">
        <f>'[1]CE update Dec 2022'!F22</f>
        <v>-59695226.44719407</v>
      </c>
      <c r="G21" s="70">
        <f>'[1]CE update Dec 2022'!G22</f>
        <v>-596832659</v>
      </c>
      <c r="H21" s="70">
        <f>'[1]CE update Dec 2022'!H22</f>
        <v>1074096710.4428816</v>
      </c>
      <c r="I21" s="70">
        <f>'[1]CE update Dec 2022'!I22</f>
        <v>445584742.09079087</v>
      </c>
      <c r="J21" s="70">
        <f>'[1]CE update Dec 2022'!J22</f>
        <v>16995743.676441636</v>
      </c>
      <c r="K21" s="70">
        <f>'[1]CE update Dec 2022'!K22</f>
        <v>462580485.76723248</v>
      </c>
    </row>
    <row r="22" spans="1:30" x14ac:dyDescent="0.2">
      <c r="A22" s="91" t="str">
        <f>'[1]CE update Dec 2022'!A23</f>
        <v>Net profit for 2022</v>
      </c>
      <c r="B22" s="72">
        <f>'[1]CE update Dec 2022'!B23</f>
        <v>0</v>
      </c>
      <c r="C22" s="72">
        <f>'[1]CE update Dec 2022'!C23</f>
        <v>0</v>
      </c>
      <c r="D22" s="72">
        <f>'[1]CE update Dec 2022'!D23</f>
        <v>90624389.895293817</v>
      </c>
      <c r="E22" s="72">
        <f>'[1]CE update Dec 2022'!E23</f>
        <v>0</v>
      </c>
      <c r="F22" s="72">
        <f>'[1]CE update Dec 2022'!F23</f>
        <v>0</v>
      </c>
      <c r="G22" s="72">
        <f>'[1]CE update Dec 2022'!G23</f>
        <v>0</v>
      </c>
      <c r="H22" s="72">
        <f>'[1]CE update Dec 2022'!H23</f>
        <v>0</v>
      </c>
      <c r="I22" s="72">
        <f>'[1]CE update Dec 2022'!I23</f>
        <v>90624389.895293817</v>
      </c>
      <c r="J22" s="72">
        <f>'[1]CE update Dec 2022'!J23</f>
        <v>-280607.59984684107</v>
      </c>
      <c r="K22" s="72">
        <f>'[1]CE update Dec 2022'!K23</f>
        <v>90343782.295446977</v>
      </c>
    </row>
    <row r="23" spans="1:30" ht="10.5" hidden="1" x14ac:dyDescent="0.25">
      <c r="A23" s="92" t="str">
        <f>'[1]CE update Dec 2022'!A24</f>
        <v>Revaluation surplus</v>
      </c>
      <c r="B23" s="72">
        <f>'[1]CE update Dec 2022'!B24</f>
        <v>0</v>
      </c>
      <c r="C23" s="72">
        <f>'[1]CE update Dec 2022'!C24</f>
        <v>0</v>
      </c>
      <c r="D23" s="72">
        <f>'[1]CE update Dec 2022'!D24</f>
        <v>0</v>
      </c>
      <c r="E23" s="72">
        <f>'[1]CE update Dec 2022'!E24</f>
        <v>0</v>
      </c>
      <c r="F23" s="72">
        <f>'[1]CE update Dec 2022'!F24</f>
        <v>0</v>
      </c>
      <c r="G23" s="72">
        <f>'[1]CE update Dec 2022'!G24</f>
        <v>0</v>
      </c>
      <c r="H23" s="72">
        <f>'[1]CE update Dec 2022'!H24</f>
        <v>0</v>
      </c>
      <c r="I23" s="72">
        <f>'[1]CE update Dec 2022'!I24</f>
        <v>0</v>
      </c>
      <c r="J23" s="101">
        <f>'[1]CE update Dec 2022'!J24</f>
        <v>0</v>
      </c>
      <c r="K23" s="72">
        <f>'[1]CE update Dec 2022'!K24</f>
        <v>0</v>
      </c>
    </row>
    <row r="24" spans="1:30" ht="10.5" hidden="1" x14ac:dyDescent="0.25">
      <c r="A24" s="92" t="str">
        <f>'[1]CE update Dec 2022'!A25</f>
        <v>Deferred tax related to revaluation surplus</v>
      </c>
      <c r="B24" s="72">
        <f>'[1]CE update Dec 2022'!B25</f>
        <v>0</v>
      </c>
      <c r="C24" s="72">
        <f>'[1]CE update Dec 2022'!C25</f>
        <v>0</v>
      </c>
      <c r="D24" s="72">
        <f>'[1]CE update Dec 2022'!D25</f>
        <v>0</v>
      </c>
      <c r="E24" s="72">
        <f>'[1]CE update Dec 2022'!E25</f>
        <v>0</v>
      </c>
      <c r="F24" s="72">
        <f>'[1]CE update Dec 2022'!F25</f>
        <v>0</v>
      </c>
      <c r="G24" s="72">
        <f>'[1]CE update Dec 2022'!G25</f>
        <v>0</v>
      </c>
      <c r="H24" s="72">
        <f>'[1]CE update Dec 2022'!H25</f>
        <v>0</v>
      </c>
      <c r="I24" s="72">
        <f>'[1]CE update Dec 2022'!I25</f>
        <v>0</v>
      </c>
      <c r="J24" s="101">
        <f>'[1]CE update Dec 2022'!J25</f>
        <v>0</v>
      </c>
      <c r="K24" s="72">
        <f>'[1]CE update Dec 2022'!K25</f>
        <v>0</v>
      </c>
      <c r="P24" s="21"/>
    </row>
    <row r="25" spans="1:30" x14ac:dyDescent="0.2">
      <c r="A25" s="91" t="str">
        <f>'[1]CE update Dec 2022'!A26</f>
        <v>Hedging reserves</v>
      </c>
      <c r="B25" s="72">
        <f>'[1]CE update Dec 2022'!B26</f>
        <v>0</v>
      </c>
      <c r="C25" s="72">
        <f>'[1]CE update Dec 2022'!C26</f>
        <v>0</v>
      </c>
      <c r="D25" s="72">
        <f>'[1]CE update Dec 2022'!D26</f>
        <v>0</v>
      </c>
      <c r="E25" s="72">
        <f>'[1]CE update Dec 2022'!E26</f>
        <v>0</v>
      </c>
      <c r="F25" s="72">
        <f>'[1]CE update Dec 2022'!F26</f>
        <v>0</v>
      </c>
      <c r="G25" s="72">
        <f>'[1]CE update Dec 2022'!G26</f>
        <v>0</v>
      </c>
      <c r="H25" s="72">
        <f>'[1]CE update Dec 2022'!H26</f>
        <v>-25763995.02</v>
      </c>
      <c r="I25" s="72">
        <f>'[1]CE update Dec 2022'!I26</f>
        <v>-25763995.02</v>
      </c>
      <c r="J25" s="72">
        <f>'[1]CE update Dec 2022'!J26</f>
        <v>0</v>
      </c>
      <c r="K25" s="72">
        <f>'[1]CE update Dec 2022'!K26</f>
        <v>-25763995.02</v>
      </c>
      <c r="P25" s="21"/>
    </row>
    <row r="26" spans="1:30" x14ac:dyDescent="0.2">
      <c r="A26" s="91" t="str">
        <f>'[1]CE update Dec 2022'!A27</f>
        <v>Actuarial gains / (losses) on defined benefit pension plans</v>
      </c>
      <c r="B26" s="72">
        <f>'[1]CE update Dec 2022'!B27</f>
        <v>0</v>
      </c>
      <c r="C26" s="72">
        <f>'[1]CE update Dec 2022'!C27</f>
        <v>0</v>
      </c>
      <c r="D26" s="72">
        <f>'[1]CE update Dec 2022'!D27</f>
        <v>0</v>
      </c>
      <c r="E26" s="72">
        <f>'[1]CE update Dec 2022'!E27</f>
        <v>0</v>
      </c>
      <c r="F26" s="72">
        <f>'[1]CE update Dec 2022'!F27</f>
        <v>0</v>
      </c>
      <c r="G26" s="72">
        <f>'[1]CE update Dec 2022'!G27</f>
        <v>0</v>
      </c>
      <c r="H26" s="72">
        <f>'[1]CE update Dec 2022'!H27</f>
        <v>1659338.8934314374</v>
      </c>
      <c r="I26" s="72">
        <f>'[1]CE update Dec 2022'!I27</f>
        <v>1659338.8934314374</v>
      </c>
      <c r="J26" s="72">
        <f>'[1]CE update Dec 2022'!J27</f>
        <v>0</v>
      </c>
      <c r="K26" s="72">
        <f>'[1]CE update Dec 2022'!K27</f>
        <v>1659338.8934314374</v>
      </c>
    </row>
    <row r="27" spans="1:30" ht="12" x14ac:dyDescent="0.4">
      <c r="A27" s="94" t="str">
        <f>'[1]CE update Dec 2022'!A28</f>
        <v>Total other comprehensive income</v>
      </c>
      <c r="B27" s="70">
        <f>'[1]CE update Dec 2022'!B28</f>
        <v>0</v>
      </c>
      <c r="C27" s="70">
        <f>'[1]CE update Dec 2022'!C28</f>
        <v>0</v>
      </c>
      <c r="D27" s="70">
        <f>'[1]CE update Dec 2022'!D28</f>
        <v>0</v>
      </c>
      <c r="E27" s="70">
        <f>'[1]CE update Dec 2022'!E28</f>
        <v>0</v>
      </c>
      <c r="F27" s="70">
        <f>'[1]CE update Dec 2022'!F28</f>
        <v>0</v>
      </c>
      <c r="G27" s="70">
        <f>'[1]CE update Dec 2022'!G28</f>
        <v>0</v>
      </c>
      <c r="H27" s="70">
        <f>'[1]CE update Dec 2022'!H28</f>
        <v>-24104656.126568563</v>
      </c>
      <c r="I27" s="70">
        <f>'[1]CE update Dec 2022'!I28</f>
        <v>-24104656.126568563</v>
      </c>
      <c r="J27" s="70">
        <f>'[1]CE update Dec 2022'!J28</f>
        <v>0</v>
      </c>
      <c r="K27" s="70">
        <f>'[1]CE update Dec 2022'!K28</f>
        <v>-24104656.126568563</v>
      </c>
    </row>
    <row r="28" spans="1:30" ht="12" x14ac:dyDescent="0.4">
      <c r="A28" s="90" t="str">
        <f>'[1]CE update Dec 2022'!A29</f>
        <v>Total comprehensive income</v>
      </c>
      <c r="B28" s="70">
        <f>'[1]CE update Dec 2022'!B29</f>
        <v>0</v>
      </c>
      <c r="C28" s="70">
        <f>'[1]CE update Dec 2022'!C29</f>
        <v>0</v>
      </c>
      <c r="D28" s="70">
        <f>'[1]CE update Dec 2022'!D29</f>
        <v>90624389.895293817</v>
      </c>
      <c r="E28" s="70">
        <f>'[1]CE update Dec 2022'!E29</f>
        <v>0</v>
      </c>
      <c r="F28" s="70">
        <f>'[1]CE update Dec 2022'!F29</f>
        <v>0</v>
      </c>
      <c r="G28" s="70">
        <f>'[1]CE update Dec 2022'!G29</f>
        <v>0</v>
      </c>
      <c r="H28" s="70">
        <f>'[1]CE update Dec 2022'!H29</f>
        <v>-24104656.126568563</v>
      </c>
      <c r="I28" s="70">
        <f>'[1]CE update Dec 2022'!I29</f>
        <v>66519733.768725254</v>
      </c>
      <c r="J28" s="70">
        <f>'[1]CE update Dec 2022'!J29</f>
        <v>-280607.59984684107</v>
      </c>
      <c r="K28" s="70">
        <f>'[1]CE update Dec 2022'!K29</f>
        <v>66239126.168878414</v>
      </c>
    </row>
    <row r="29" spans="1:30" x14ac:dyDescent="0.2">
      <c r="A29" s="96" t="str">
        <f>'[1]CE update Dec 2022'!A30</f>
        <v xml:space="preserve">Transfer of realized revaluation reserve to Retained Earnings </v>
      </c>
      <c r="B29" s="72">
        <f>'[1]CE update Dec 2022'!B30</f>
        <v>0</v>
      </c>
      <c r="C29" s="72">
        <f>'[1]CE update Dec 2022'!C30</f>
        <v>0</v>
      </c>
      <c r="D29" s="72">
        <f>'[1]CE update Dec 2022'!D30</f>
        <v>49780670.962640509</v>
      </c>
      <c r="E29" s="72">
        <f>'[1]CE update Dec 2022'!E30</f>
        <v>-49780670.962640509</v>
      </c>
      <c r="F29" s="72">
        <f>'[1]CE update Dec 2022'!F30</f>
        <v>0</v>
      </c>
      <c r="G29" s="72">
        <f>'[1]CE update Dec 2022'!G30</f>
        <v>0</v>
      </c>
      <c r="H29" s="72">
        <f>'[1]CE update Dec 2022'!H30</f>
        <v>0</v>
      </c>
      <c r="I29" s="72">
        <f>'[1]CE update Dec 2022'!I30</f>
        <v>0</v>
      </c>
      <c r="J29" s="72">
        <f>'[1]CE update Dec 2022'!J30</f>
        <v>0</v>
      </c>
      <c r="K29" s="72">
        <f>'[1]CE update Dec 2022'!K30</f>
        <v>0</v>
      </c>
    </row>
    <row r="30" spans="1:30" ht="20" x14ac:dyDescent="0.2">
      <c r="A30" s="91" t="str">
        <f>'[1]CE update Dec 2022'!A31</f>
        <v>Deferred tax related to realized revaluation reserve transferred to Retained Earnings</v>
      </c>
      <c r="B30" s="72">
        <f>'[1]CE update Dec 2022'!B31</f>
        <v>0</v>
      </c>
      <c r="C30" s="72">
        <f>'[1]CE update Dec 2022'!C31</f>
        <v>0</v>
      </c>
      <c r="D30" s="72">
        <f>'[1]CE update Dec 2022'!D31</f>
        <v>0</v>
      </c>
      <c r="E30" s="72">
        <f>'[1]CE update Dec 2022'!E31</f>
        <v>0</v>
      </c>
      <c r="F30" s="72">
        <f>'[1]CE update Dec 2022'!F31</f>
        <v>7897294.7427680716</v>
      </c>
      <c r="G30" s="72">
        <f>'[1]CE update Dec 2022'!G31</f>
        <v>0</v>
      </c>
      <c r="H30" s="72">
        <f>'[1]CE update Dec 2022'!H31</f>
        <v>0</v>
      </c>
      <c r="I30" s="72">
        <f>'[1]CE update Dec 2022'!I31</f>
        <v>7897294.7427680716</v>
      </c>
      <c r="J30" s="72">
        <f>'[1]CE update Dec 2022'!J31</f>
        <v>67612.512054411069</v>
      </c>
      <c r="K30" s="72">
        <f>'[1]CE update Dec 2022'!K31</f>
        <v>7964907.2548224824</v>
      </c>
    </row>
    <row r="31" spans="1:30" ht="10.5" hidden="1" x14ac:dyDescent="0.25">
      <c r="A31" s="91" t="str">
        <f>'[1]CE update Dec 2022'!A32</f>
        <v>Share capital decrease</v>
      </c>
      <c r="B31" s="72">
        <f>'[1]CE update Dec 2022'!B32</f>
        <v>0</v>
      </c>
      <c r="C31" s="72">
        <f>'[1]CE update Dec 2022'!C32</f>
        <v>0</v>
      </c>
      <c r="D31" s="72">
        <f>'[1]CE update Dec 2022'!D32</f>
        <v>0</v>
      </c>
      <c r="E31" s="72">
        <f>'[1]CE update Dec 2022'!E32</f>
        <v>0</v>
      </c>
      <c r="F31" s="72">
        <f>'[1]CE update Dec 2022'!F32</f>
        <v>0</v>
      </c>
      <c r="G31" s="72">
        <f>'[1]CE update Dec 2022'!G32</f>
        <v>0</v>
      </c>
      <c r="H31" s="72">
        <f>'[1]CE update Dec 2022'!H32</f>
        <v>0</v>
      </c>
      <c r="I31" s="102">
        <f>'[1]CE update Dec 2022'!I32</f>
        <v>0</v>
      </c>
      <c r="J31" s="101">
        <f>'[1]CE update Dec 2022'!J32</f>
        <v>0</v>
      </c>
      <c r="K31" s="102">
        <f>'[1]CE update Dec 2022'!K32</f>
        <v>0</v>
      </c>
    </row>
    <row r="32" spans="1:30" ht="12" x14ac:dyDescent="0.4">
      <c r="A32" s="90" t="str">
        <f>'[1]CE update Dec 2022'!A33</f>
        <v>31 December 2022</v>
      </c>
      <c r="B32" s="70">
        <f>'[1]CE update Dec 2022'!B33</f>
        <v>881102250</v>
      </c>
      <c r="C32" s="70">
        <f>'[1]CE update Dec 2022'!C33</f>
        <v>74050518</v>
      </c>
      <c r="D32" s="70">
        <f>'[1]CE update Dec 2022'!D33</f>
        <v>-1158063346.6532674</v>
      </c>
      <c r="E32" s="70">
        <f>'[1]CE update Dec 2022'!E33</f>
        <v>321550885.64366448</v>
      </c>
      <c r="F32" s="70">
        <f>'[1]CE update Dec 2022'!F33</f>
        <v>-51797931.704425998</v>
      </c>
      <c r="G32" s="70">
        <f>'[1]CE update Dec 2022'!G33</f>
        <v>-596832659</v>
      </c>
      <c r="H32" s="70">
        <f>'[1]CE update Dec 2022'!H33</f>
        <v>1049992054.316313</v>
      </c>
      <c r="I32" s="70">
        <f>'[1]CE update Dec 2022'!I33</f>
        <v>520001770.60228419</v>
      </c>
      <c r="J32" s="70">
        <f>'[1]CE update Dec 2022'!J33</f>
        <v>16782748.588649206</v>
      </c>
      <c r="K32" s="70">
        <f>'[1]CE update Dec 2022'!K33</f>
        <v>536784519.19093341</v>
      </c>
    </row>
    <row r="33" spans="1:12" ht="10.5" hidden="1" x14ac:dyDescent="0.2">
      <c r="A33" s="90"/>
    </row>
    <row r="34" spans="1:12" hidden="1" x14ac:dyDescent="0.2"/>
    <row r="36" spans="1:12" ht="10.5" x14ac:dyDescent="0.25">
      <c r="A36" s="81" t="s">
        <v>89</v>
      </c>
    </row>
    <row r="37" spans="1:12" ht="40.5" x14ac:dyDescent="0.55000000000000004">
      <c r="A37" s="78"/>
      <c r="B37" s="68" t="s">
        <v>87</v>
      </c>
      <c r="C37" s="68" t="s">
        <v>11</v>
      </c>
      <c r="D37" s="69" t="s">
        <v>13</v>
      </c>
      <c r="E37" s="69" t="s">
        <v>28</v>
      </c>
      <c r="F37" s="68" t="s">
        <v>70</v>
      </c>
      <c r="G37" s="69" t="s">
        <v>53</v>
      </c>
      <c r="H37" s="69" t="s">
        <v>12</v>
      </c>
      <c r="I37" s="69" t="s">
        <v>54</v>
      </c>
      <c r="J37" s="68" t="s">
        <v>55</v>
      </c>
      <c r="K37" s="69" t="s">
        <v>29</v>
      </c>
    </row>
    <row r="38" spans="1:12" ht="12" x14ac:dyDescent="0.4">
      <c r="A38" s="90" t="str">
        <f>'[1]CE update Dec 2022'!A46</f>
        <v>31 December 2020</v>
      </c>
      <c r="B38" s="70">
        <f>'[1]CE update Dec 2022'!B46</f>
        <v>6781920933.9161997</v>
      </c>
      <c r="C38" s="70">
        <f>'[1]CE update Dec 2022'!C46</f>
        <v>343194529.98280001</v>
      </c>
      <c r="D38" s="70">
        <f>'[1]CE update Dec 2022'!D46</f>
        <v>-7908306791.4935999</v>
      </c>
      <c r="E38" s="70">
        <f>'[1]CE update Dec 2022'!E46</f>
        <v>693425029.66499996</v>
      </c>
      <c r="F38" s="70">
        <f>'[1]CE update Dec 2022'!F46</f>
        <v>-112196788.2536</v>
      </c>
      <c r="G38" s="70">
        <f>'[1]CE update Dec 2022'!G46</f>
        <v>-2766080641.4014001</v>
      </c>
      <c r="H38" s="70">
        <f>'[1]CE update Dec 2022'!H46</f>
        <v>4837516194.8424006</v>
      </c>
      <c r="I38" s="70">
        <f>'[1]CE update Dec 2022'!I46</f>
        <v>1869472467.2578006</v>
      </c>
      <c r="J38" s="70">
        <f>'[1]CE update Dec 2022'!J46</f>
        <v>83070880.298199996</v>
      </c>
      <c r="K38" s="70">
        <f>'[1]CE update Dec 2022'!K46</f>
        <v>1952543347.5560005</v>
      </c>
    </row>
    <row r="39" spans="1:12" x14ac:dyDescent="0.2">
      <c r="A39" s="91" t="str">
        <f>'[1]CE update Dec 2022'!A47</f>
        <v>Net loss for 2021</v>
      </c>
      <c r="B39" s="71">
        <f>'[1]CE update Dec 2022'!B47</f>
        <v>0</v>
      </c>
      <c r="C39" s="71">
        <f>'[1]CE update Dec 2022'!C47</f>
        <v>0</v>
      </c>
      <c r="D39" s="71">
        <f>'[1]CE update Dec 2022'!D47</f>
        <v>-861366232.73272204</v>
      </c>
      <c r="E39" s="71">
        <f>'[1]CE update Dec 2022'!E47</f>
        <v>0</v>
      </c>
      <c r="F39" s="71">
        <f>'[1]CE update Dec 2022'!F47</f>
        <v>0</v>
      </c>
      <c r="G39" s="71">
        <f>'[1]CE update Dec 2022'!G47</f>
        <v>0</v>
      </c>
      <c r="H39" s="71">
        <f>'[1]CE update Dec 2022'!H47</f>
        <v>0</v>
      </c>
      <c r="I39" s="72">
        <f>'[1]CE update Dec 2022'!I47</f>
        <v>-861366232.73272204</v>
      </c>
      <c r="J39" s="71">
        <f>'[1]CE update Dec 2022'!J47</f>
        <v>-4302407.2753635887</v>
      </c>
      <c r="K39" s="71">
        <f>'[1]CE update Dec 2022'!K47</f>
        <v>-865668640.00808561</v>
      </c>
    </row>
    <row r="40" spans="1:12" x14ac:dyDescent="0.2">
      <c r="A40" s="91" t="str">
        <f>'[1]CE update Dec 2022'!A48</f>
        <v>Actuarial gains / (losses) on defined benefit pension plans</v>
      </c>
      <c r="B40" s="71">
        <f>'[1]CE update Dec 2022'!B48</f>
        <v>0</v>
      </c>
      <c r="C40" s="71">
        <f>'[1]CE update Dec 2022'!C48</f>
        <v>0</v>
      </c>
      <c r="D40" s="71">
        <f>'[1]CE update Dec 2022'!D48</f>
        <v>0</v>
      </c>
      <c r="E40" s="71">
        <f>'[1]CE update Dec 2022'!E48</f>
        <v>0</v>
      </c>
      <c r="F40" s="71">
        <f>'[1]CE update Dec 2022'!F48</f>
        <v>0</v>
      </c>
      <c r="G40" s="71">
        <f>'[1]CE update Dec 2022'!G48</f>
        <v>0</v>
      </c>
      <c r="H40" s="71">
        <f>'[1]CE update Dec 2022'!H48</f>
        <v>31113479.287906993</v>
      </c>
      <c r="I40" s="72">
        <f>'[1]CE update Dec 2022'!I48</f>
        <v>31113479.287906993</v>
      </c>
      <c r="J40" s="71">
        <f>'[1]CE update Dec 2022'!J48</f>
        <v>0</v>
      </c>
      <c r="K40" s="71">
        <f>'[1]CE update Dec 2022'!K48</f>
        <v>31113479.287906993</v>
      </c>
    </row>
    <row r="41" spans="1:12" x14ac:dyDescent="0.2">
      <c r="A41" s="91" t="str">
        <f>'[1]CE update Dec 2022'!A49</f>
        <v>Hedging reserves</v>
      </c>
      <c r="B41" s="71">
        <f>'[1]CE update Dec 2022'!B49</f>
        <v>0</v>
      </c>
      <c r="C41" s="71">
        <f>'[1]CE update Dec 2022'!C49</f>
        <v>0</v>
      </c>
      <c r="D41" s="71">
        <f>'[1]CE update Dec 2022'!D49</f>
        <v>0</v>
      </c>
      <c r="E41" s="71">
        <f>'[1]CE update Dec 2022'!E49</f>
        <v>0</v>
      </c>
      <c r="F41" s="71">
        <f>'[1]CE update Dec 2022'!F49</f>
        <v>0</v>
      </c>
      <c r="G41" s="71">
        <f>'[1]CE update Dec 2022'!G49</f>
        <v>0</v>
      </c>
      <c r="H41" s="71">
        <f>'[1]CE update Dec 2022'!H49</f>
        <v>109378937.33827198</v>
      </c>
      <c r="I41" s="72">
        <f>'[1]CE update Dec 2022'!I49</f>
        <v>109378937.33827198</v>
      </c>
      <c r="J41" s="71">
        <f>'[1]CE update Dec 2022'!J49</f>
        <v>0</v>
      </c>
      <c r="K41" s="71">
        <f>'[1]CE update Dec 2022'!K49</f>
        <v>109378937.33827198</v>
      </c>
    </row>
    <row r="42" spans="1:12" x14ac:dyDescent="0.2">
      <c r="A42" s="92" t="str">
        <f>'[1]CE update Dec 2022'!A50</f>
        <v>Revaluation surplus</v>
      </c>
      <c r="B42" s="71">
        <f>'[1]CE update Dec 2022'!B50</f>
        <v>0</v>
      </c>
      <c r="C42" s="71">
        <f>'[1]CE update Dec 2022'!C50</f>
        <v>0</v>
      </c>
      <c r="D42" s="71">
        <f>'[1]CE update Dec 2022'!D50</f>
        <v>0</v>
      </c>
      <c r="E42" s="71">
        <f>'[1]CE update Dec 2022'!E50</f>
        <v>1080975099.6212881</v>
      </c>
      <c r="F42" s="71">
        <f>'[1]CE update Dec 2022'!F50</f>
        <v>0</v>
      </c>
      <c r="G42" s="71">
        <f>'[1]CE update Dec 2022'!G50</f>
        <v>0</v>
      </c>
      <c r="H42" s="71">
        <f>'[1]CE update Dec 2022'!H50</f>
        <v>0</v>
      </c>
      <c r="I42" s="72">
        <f>'[1]CE update Dec 2022'!I50</f>
        <v>1080975099.6212881</v>
      </c>
      <c r="J42" s="71">
        <f>'[1]CE update Dec 2022'!J50</f>
        <v>0</v>
      </c>
      <c r="K42" s="71">
        <f>'[1]CE update Dec 2022'!K50</f>
        <v>1080975099.6212881</v>
      </c>
    </row>
    <row r="43" spans="1:12" x14ac:dyDescent="0.2">
      <c r="A43" s="93" t="str">
        <f>'[1]CE update Dec 2022'!A51</f>
        <v>Deferred tax related to revaluation surplus</v>
      </c>
      <c r="B43" s="71">
        <f>'[1]CE update Dec 2022'!B51</f>
        <v>0</v>
      </c>
      <c r="C43" s="71">
        <f>'[1]CE update Dec 2022'!C51</f>
        <v>0</v>
      </c>
      <c r="D43" s="71">
        <f>'[1]CE update Dec 2022'!D51</f>
        <v>0</v>
      </c>
      <c r="E43" s="71">
        <f>'[1]CE update Dec 2022'!E51</f>
        <v>0</v>
      </c>
      <c r="F43" s="71">
        <f>'[1]CE update Dec 2022'!F51</f>
        <v>-173015014.39826477</v>
      </c>
      <c r="G43" s="71">
        <f>'[1]CE update Dec 2022'!G51</f>
        <v>0</v>
      </c>
      <c r="H43" s="71">
        <f>'[1]CE update Dec 2022'!H51</f>
        <v>0</v>
      </c>
      <c r="I43" s="72">
        <f>'[1]CE update Dec 2022'!I51</f>
        <v>-173015014.39826477</v>
      </c>
      <c r="J43" s="71">
        <f>'[1]CE update Dec 2022'!J51</f>
        <v>0</v>
      </c>
      <c r="K43" s="71">
        <f>'[1]CE update Dec 2022'!K51</f>
        <v>-173015014.39826477</v>
      </c>
    </row>
    <row r="44" spans="1:12" ht="12" x14ac:dyDescent="0.4">
      <c r="A44" s="94" t="str">
        <f>'[1]CE update Dec 2022'!A52</f>
        <v>Total other comprehensive income</v>
      </c>
      <c r="B44" s="95">
        <f>'[1]CE update Dec 2022'!B52</f>
        <v>0</v>
      </c>
      <c r="C44" s="95">
        <f>'[1]CE update Dec 2022'!C52</f>
        <v>0</v>
      </c>
      <c r="D44" s="95">
        <f>'[1]CE update Dec 2022'!D52</f>
        <v>0</v>
      </c>
      <c r="E44" s="95">
        <f>'[1]CE update Dec 2022'!E52</f>
        <v>1080975099.6212881</v>
      </c>
      <c r="F44" s="95">
        <f>'[1]CE update Dec 2022'!F52</f>
        <v>-173015014.39826477</v>
      </c>
      <c r="G44" s="95">
        <f>'[1]CE update Dec 2022'!G52</f>
        <v>0</v>
      </c>
      <c r="H44" s="95">
        <f>'[1]CE update Dec 2022'!H52</f>
        <v>140492416.62617898</v>
      </c>
      <c r="I44" s="95">
        <f>'[1]CE update Dec 2022'!I52</f>
        <v>1048452501.8492023</v>
      </c>
      <c r="J44" s="95">
        <f>'[1]CE update Dec 2022'!J52</f>
        <v>0</v>
      </c>
      <c r="K44" s="95">
        <f>'[1]CE update Dec 2022'!K52</f>
        <v>1048452501.8492023</v>
      </c>
      <c r="L44" s="70"/>
    </row>
    <row r="45" spans="1:12" ht="12" x14ac:dyDescent="0.4">
      <c r="A45" s="90" t="str">
        <f>'[1]CE update Dec 2022'!A53</f>
        <v>Total comprehensive income</v>
      </c>
      <c r="B45" s="95">
        <f>'[1]CE update Dec 2022'!B53</f>
        <v>0</v>
      </c>
      <c r="C45" s="95">
        <f>'[1]CE update Dec 2022'!C53</f>
        <v>0</v>
      </c>
      <c r="D45" s="95">
        <f>'[1]CE update Dec 2022'!D53</f>
        <v>-861366232.73272204</v>
      </c>
      <c r="E45" s="95">
        <f>'[1]CE update Dec 2022'!E53</f>
        <v>1080975099.6212881</v>
      </c>
      <c r="F45" s="95">
        <f>'[1]CE update Dec 2022'!F53</f>
        <v>-173015014.39826477</v>
      </c>
      <c r="G45" s="95">
        <f>'[1]CE update Dec 2022'!G53</f>
        <v>0</v>
      </c>
      <c r="H45" s="95">
        <f>'[1]CE update Dec 2022'!H53</f>
        <v>140492416.62617898</v>
      </c>
      <c r="I45" s="95">
        <f>'[1]CE update Dec 2022'!I53</f>
        <v>187086269.11648023</v>
      </c>
      <c r="J45" s="95">
        <f>'[1]CE update Dec 2022'!J53</f>
        <v>-4302407.2753635887</v>
      </c>
      <c r="K45" s="95">
        <f>'[1]CE update Dec 2022'!K53</f>
        <v>182783861.84111667</v>
      </c>
    </row>
    <row r="46" spans="1:12" x14ac:dyDescent="0.2">
      <c r="A46" s="93" t="str">
        <f>'[1]CE update Dec 2022'!A54</f>
        <v xml:space="preserve">Transfer of realized revaluation reserve to Retained Earnings </v>
      </c>
      <c r="B46" s="71">
        <f>'[1]CE update Dec 2022'!B54</f>
        <v>0</v>
      </c>
      <c r="C46" s="71">
        <f>'[1]CE update Dec 2022'!C54</f>
        <v>0</v>
      </c>
      <c r="D46" s="71">
        <f>'[1]CE update Dec 2022'!D54</f>
        <v>53426895.828707099</v>
      </c>
      <c r="E46" s="71">
        <f>'[1]CE update Dec 2022'!E54</f>
        <v>-53426895.828707099</v>
      </c>
      <c r="F46" s="71">
        <f>'[1]CE update Dec 2022'!F54</f>
        <v>0</v>
      </c>
      <c r="G46" s="71">
        <f>'[1]CE update Dec 2022'!G54</f>
        <v>0</v>
      </c>
      <c r="H46" s="71">
        <f>'[1]CE update Dec 2022'!H54</f>
        <v>0</v>
      </c>
      <c r="I46" s="72">
        <f>'[1]CE update Dec 2022'!I54</f>
        <v>0</v>
      </c>
      <c r="J46" s="71">
        <f>'[1]CE update Dec 2022'!J54</f>
        <v>0</v>
      </c>
      <c r="K46" s="71">
        <f>'[1]CE update Dec 2022'!K54</f>
        <v>0</v>
      </c>
    </row>
    <row r="47" spans="1:12" ht="20" x14ac:dyDescent="0.2">
      <c r="A47" s="96" t="str">
        <f>'[1]CE update Dec 2022'!A55</f>
        <v>Deferred tax related to realized revaluation reserve transferred to Retained Earnings</v>
      </c>
      <c r="B47" s="71">
        <f>'[1]CE update Dec 2022'!B55</f>
        <v>0</v>
      </c>
      <c r="C47" s="71">
        <f>'[1]CE update Dec 2022'!C55</f>
        <v>0</v>
      </c>
      <c r="D47" s="71">
        <f>'[1]CE update Dec 2022'!D55</f>
        <v>0</v>
      </c>
      <c r="E47" s="71">
        <f>'[1]CE update Dec 2022'!E55</f>
        <v>0</v>
      </c>
      <c r="F47" s="71">
        <f>'[1]CE update Dec 2022'!F55</f>
        <v>8548306.1596991345</v>
      </c>
      <c r="G47" s="71">
        <f>'[1]CE update Dec 2022'!G55</f>
        <v>0</v>
      </c>
      <c r="H47" s="71">
        <f>'[1]CE update Dec 2022'!H55</f>
        <v>0</v>
      </c>
      <c r="I47" s="72">
        <f>'[1]CE update Dec 2022'!I55</f>
        <v>8548306.1596991345</v>
      </c>
      <c r="J47" s="71">
        <f>'[1]CE update Dec 2022'!J55</f>
        <v>0</v>
      </c>
      <c r="K47" s="71">
        <f>'[1]CE update Dec 2022'!K55</f>
        <v>8548306.1596991345</v>
      </c>
    </row>
    <row r="48" spans="1:12" x14ac:dyDescent="0.2">
      <c r="A48" s="96" t="str">
        <f>'[1]CE update Dec 2022'!A56</f>
        <v>Share capital decrease</v>
      </c>
      <c r="B48" s="71">
        <f>'[1]CE update Dec 2022'!B56</f>
        <v>-2698364445.1861997</v>
      </c>
      <c r="C48" s="71">
        <f>'[1]CE update Dec 2022'!C56</f>
        <v>0</v>
      </c>
      <c r="D48" s="71">
        <f>'[1]CE update Dec 2022'!D56</f>
        <v>2698364445.1861997</v>
      </c>
      <c r="E48" s="71">
        <f>'[1]CE update Dec 2022'!E56</f>
        <v>0</v>
      </c>
      <c r="F48" s="71">
        <f>'[1]CE update Dec 2022'!F56</f>
        <v>0</v>
      </c>
      <c r="G48" s="71">
        <f>'[1]CE update Dec 2022'!G56</f>
        <v>0</v>
      </c>
      <c r="H48" s="71">
        <f>'[1]CE update Dec 2022'!H56</f>
        <v>0</v>
      </c>
      <c r="I48" s="72">
        <f>'[1]CE update Dec 2022'!I56</f>
        <v>0</v>
      </c>
      <c r="J48" s="71">
        <f>'[1]CE update Dec 2022'!J56</f>
        <v>0</v>
      </c>
      <c r="K48" s="71">
        <f>'[1]CE update Dec 2022'!K56</f>
        <v>0</v>
      </c>
    </row>
    <row r="49" spans="1:11" ht="12" x14ac:dyDescent="0.4">
      <c r="A49" s="90" t="str">
        <f>'[1]CE update Dec 2022'!A57</f>
        <v>December 31, 2021</v>
      </c>
      <c r="B49" s="70">
        <f>'[1]CE update Dec 2022'!B57</f>
        <v>4083556488.73</v>
      </c>
      <c r="C49" s="70">
        <f>'[1]CE update Dec 2022'!C57</f>
        <v>343194529.98280001</v>
      </c>
      <c r="D49" s="70">
        <f>'[1]CE update Dec 2022'!D57</f>
        <v>-6017881683.2114162</v>
      </c>
      <c r="E49" s="70">
        <f>'[1]CE update Dec 2022'!E57</f>
        <v>1720973233.457581</v>
      </c>
      <c r="F49" s="70">
        <f>'[1]CE update Dec 2022'!F57</f>
        <v>-276663496.49216563</v>
      </c>
      <c r="G49" s="70">
        <f>'[1]CE update Dec 2022'!G57</f>
        <v>-2766080641.4014001</v>
      </c>
      <c r="H49" s="70">
        <f>'[1]CE update Dec 2022'!H57</f>
        <v>4978008611.4685793</v>
      </c>
      <c r="I49" s="70">
        <f>'[1]CE update Dec 2022'!I57</f>
        <v>2065107042.5339799</v>
      </c>
      <c r="J49" s="70">
        <f>'[1]CE update Dec 2022'!J57</f>
        <v>78768473.022836402</v>
      </c>
      <c r="K49" s="70">
        <f>'[1]CE update Dec 2022'!K57</f>
        <v>2143875515.5568163</v>
      </c>
    </row>
    <row r="50" spans="1:11" ht="12" hidden="1" x14ac:dyDescent="0.4">
      <c r="A50" s="63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2" hidden="1" x14ac:dyDescent="0.4">
      <c r="A51" s="63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2" x14ac:dyDescent="0.4">
      <c r="A52" s="90" t="str">
        <f>'[1]CE update Dec 2022'!A60</f>
        <v>31 December 2021</v>
      </c>
      <c r="B52" s="70">
        <f>'[1]CE update Dec 2022'!B60</f>
        <v>4083556488.73</v>
      </c>
      <c r="C52" s="70">
        <f>'[1]CE update Dec 2022'!C60</f>
        <v>343194529.98280001</v>
      </c>
      <c r="D52" s="70">
        <f>'[1]CE update Dec 2022'!D60</f>
        <v>-6017881683.2114162</v>
      </c>
      <c r="E52" s="70">
        <f>'[1]CE update Dec 2022'!E60</f>
        <v>1720973233.457581</v>
      </c>
      <c r="F52" s="70">
        <f>'[1]CE update Dec 2022'!F60</f>
        <v>-276663496.49216563</v>
      </c>
      <c r="G52" s="70">
        <f>'[1]CE update Dec 2022'!G60</f>
        <v>-2766080641.4014001</v>
      </c>
      <c r="H52" s="70">
        <f>'[1]CE update Dec 2022'!H60</f>
        <v>4978008611.4685793</v>
      </c>
      <c r="I52" s="70">
        <f>'[1]CE update Dec 2022'!I60</f>
        <v>2065107042.5339785</v>
      </c>
      <c r="J52" s="70">
        <f>'[1]CE update Dec 2022'!J60</f>
        <v>78768473.022836402</v>
      </c>
      <c r="K52" s="70">
        <f>'[1]CE update Dec 2022'!K60</f>
        <v>2143875515.5568149</v>
      </c>
    </row>
    <row r="53" spans="1:11" x14ac:dyDescent="0.2">
      <c r="A53" s="91" t="str">
        <f>'[1]CE update Dec 2022'!A61</f>
        <v>Net profit for 2022</v>
      </c>
      <c r="B53" s="71">
        <f>'[1]CE update Dec 2022'!B61</f>
        <v>0</v>
      </c>
      <c r="C53" s="71">
        <f>'[1]CE update Dec 2022'!C61</f>
        <v>0</v>
      </c>
      <c r="D53" s="71">
        <f>'[1]CE update Dec 2022'!D61</f>
        <v>420007797.40872872</v>
      </c>
      <c r="E53" s="71">
        <f>'[1]CE update Dec 2022'!E61</f>
        <v>0</v>
      </c>
      <c r="F53" s="71">
        <f>'[1]CE update Dec 2022'!F61</f>
        <v>0</v>
      </c>
      <c r="G53" s="71">
        <f>'[1]CE update Dec 2022'!G61</f>
        <v>0</v>
      </c>
      <c r="H53" s="71">
        <f>'[1]CE update Dec 2022'!H61</f>
        <v>0</v>
      </c>
      <c r="I53" s="72">
        <f>'[1]CE update Dec 2022'!I61</f>
        <v>420007797.40872872</v>
      </c>
      <c r="J53" s="71">
        <f>'[1]CE update Dec 2022'!J61</f>
        <v>-1300503.9822501696</v>
      </c>
      <c r="K53" s="71">
        <f>'[1]CE update Dec 2022'!K61</f>
        <v>418707293.42647856</v>
      </c>
    </row>
    <row r="54" spans="1:11" hidden="1" x14ac:dyDescent="0.2">
      <c r="A54" s="92" t="str">
        <f>'[1]CE update Dec 2022'!A62</f>
        <v>Revaluation surplus</v>
      </c>
      <c r="B54" s="71">
        <f>'[1]CE update Dec 2022'!B62</f>
        <v>0</v>
      </c>
      <c r="C54" s="71">
        <f>'[1]CE update Dec 2022'!C62</f>
        <v>0</v>
      </c>
      <c r="D54" s="71">
        <f>'[1]CE update Dec 2022'!D62</f>
        <v>0</v>
      </c>
      <c r="E54" s="71">
        <f>'[1]CE update Dec 2022'!E62</f>
        <v>0</v>
      </c>
      <c r="F54" s="71">
        <f>'[1]CE update Dec 2022'!F62</f>
        <v>0</v>
      </c>
      <c r="G54" s="71">
        <f>'[1]CE update Dec 2022'!G62</f>
        <v>0</v>
      </c>
      <c r="H54" s="71">
        <f>'[1]CE update Dec 2022'!H62</f>
        <v>0</v>
      </c>
      <c r="I54" s="72">
        <f>'[1]CE update Dec 2022'!I62</f>
        <v>0</v>
      </c>
      <c r="J54" s="71">
        <f>'[1]CE update Dec 2022'!J62</f>
        <v>0</v>
      </c>
      <c r="K54" s="71">
        <f>'[1]CE update Dec 2022'!K62</f>
        <v>0</v>
      </c>
    </row>
    <row r="55" spans="1:11" hidden="1" x14ac:dyDescent="0.2">
      <c r="A55" s="92" t="str">
        <f>'[1]CE update Dec 2022'!A63</f>
        <v>Deferred tax related to revaluation surplus</v>
      </c>
      <c r="B55" s="71">
        <f>'[1]CE update Dec 2022'!B63</f>
        <v>0</v>
      </c>
      <c r="C55" s="71">
        <f>'[1]CE update Dec 2022'!C63</f>
        <v>0</v>
      </c>
      <c r="D55" s="71">
        <f>'[1]CE update Dec 2022'!D63</f>
        <v>0</v>
      </c>
      <c r="E55" s="71">
        <f>'[1]CE update Dec 2022'!E63</f>
        <v>0</v>
      </c>
      <c r="F55" s="71">
        <f>'[1]CE update Dec 2022'!F63</f>
        <v>0</v>
      </c>
      <c r="G55" s="71">
        <f>'[1]CE update Dec 2022'!G63</f>
        <v>0</v>
      </c>
      <c r="H55" s="71">
        <f>'[1]CE update Dec 2022'!H63</f>
        <v>0</v>
      </c>
      <c r="I55" s="72">
        <f>'[1]CE update Dec 2022'!I63</f>
        <v>0</v>
      </c>
      <c r="J55" s="71">
        <f>'[1]CE update Dec 2022'!J63</f>
        <v>0</v>
      </c>
      <c r="K55" s="71">
        <f>'[1]CE update Dec 2022'!K63</f>
        <v>0</v>
      </c>
    </row>
    <row r="56" spans="1:11" x14ac:dyDescent="0.2">
      <c r="A56" s="91" t="str">
        <f>'[1]CE update Dec 2022'!A64</f>
        <v>Hedging reserves</v>
      </c>
      <c r="B56" s="71">
        <f>'[1]CE update Dec 2022'!B64</f>
        <v>0</v>
      </c>
      <c r="C56" s="71">
        <f>'[1]CE update Dec 2022'!C64</f>
        <v>0</v>
      </c>
      <c r="D56" s="71">
        <f>'[1]CE update Dec 2022'!D64</f>
        <v>0</v>
      </c>
      <c r="E56" s="71">
        <f>'[1]CE update Dec 2022'!E64</f>
        <v>0</v>
      </c>
      <c r="F56" s="71">
        <f>'[1]CE update Dec 2022'!F64</f>
        <v>0</v>
      </c>
      <c r="G56" s="71">
        <f>'[1]CE update Dec 2022'!G64</f>
        <v>0</v>
      </c>
      <c r="H56" s="71">
        <f>'[1]CE update Dec 2022'!H64</f>
        <v>-119405811.319692</v>
      </c>
      <c r="I56" s="72">
        <f>'[1]CE update Dec 2022'!I64</f>
        <v>-119405811.319692</v>
      </c>
      <c r="J56" s="71">
        <f>'[1]CE update Dec 2022'!J64</f>
        <v>0</v>
      </c>
      <c r="K56" s="71">
        <f>'[1]CE update Dec 2022'!K64</f>
        <v>-119405811.319692</v>
      </c>
    </row>
    <row r="57" spans="1:11" x14ac:dyDescent="0.2">
      <c r="A57" s="91" t="str">
        <f>'[1]CE update Dec 2022'!A65</f>
        <v>Actuarial gains / (losses) on defined benefit pension plans</v>
      </c>
      <c r="B57" s="71">
        <f>'[1]CE update Dec 2022'!B65</f>
        <v>0</v>
      </c>
      <c r="C57" s="71">
        <f>'[1]CE update Dec 2022'!C65</f>
        <v>0</v>
      </c>
      <c r="D57" s="71">
        <f>'[1]CE update Dec 2022'!D65</f>
        <v>0</v>
      </c>
      <c r="E57" s="71">
        <f>'[1]CE update Dec 2022'!E65</f>
        <v>0</v>
      </c>
      <c r="F57" s="71">
        <f>'[1]CE update Dec 2022'!F65</f>
        <v>0</v>
      </c>
      <c r="G57" s="71">
        <f>'[1]CE update Dec 2022'!G65</f>
        <v>0</v>
      </c>
      <c r="H57" s="71">
        <f>'[1]CE update Dec 2022'!H65</f>
        <v>7690372.0354973394</v>
      </c>
      <c r="I57" s="72">
        <f>'[1]CE update Dec 2022'!I65</f>
        <v>7690372.0354973394</v>
      </c>
      <c r="J57" s="71">
        <f>'[1]CE update Dec 2022'!J65</f>
        <v>0</v>
      </c>
      <c r="K57" s="71">
        <f>'[1]CE update Dec 2022'!K65</f>
        <v>7690372.0354973394</v>
      </c>
    </row>
    <row r="58" spans="1:11" ht="12" x14ac:dyDescent="0.4">
      <c r="A58" s="94" t="str">
        <f>'[1]CE update Dec 2022'!A66</f>
        <v>Total other comprehensive income</v>
      </c>
      <c r="B58" s="70">
        <f>'[1]CE update Dec 2022'!B66</f>
        <v>0</v>
      </c>
      <c r="C58" s="70">
        <f>'[1]CE update Dec 2022'!C66</f>
        <v>0</v>
      </c>
      <c r="D58" s="70">
        <f>'[1]CE update Dec 2022'!D66</f>
        <v>0</v>
      </c>
      <c r="E58" s="70">
        <f>'[1]CE update Dec 2022'!E66</f>
        <v>0</v>
      </c>
      <c r="F58" s="70">
        <f>'[1]CE update Dec 2022'!F66</f>
        <v>0</v>
      </c>
      <c r="G58" s="70">
        <f>'[1]CE update Dec 2022'!G66</f>
        <v>0</v>
      </c>
      <c r="H58" s="70">
        <f>'[1]CE update Dec 2022'!H66</f>
        <v>-111715439.28419466</v>
      </c>
      <c r="I58" s="70">
        <f>'[1]CE update Dec 2022'!I66</f>
        <v>-111715439.28419466</v>
      </c>
      <c r="J58" s="70">
        <f>'[1]CE update Dec 2022'!J66</f>
        <v>0</v>
      </c>
      <c r="K58" s="70">
        <f>'[1]CE update Dec 2022'!K66</f>
        <v>-111715439.28419466</v>
      </c>
    </row>
    <row r="59" spans="1:11" ht="12" x14ac:dyDescent="0.4">
      <c r="A59" s="90" t="str">
        <f>'[1]CE update Dec 2022'!A67</f>
        <v>Total comprehensive income</v>
      </c>
      <c r="B59" s="70">
        <f>'[1]CE update Dec 2022'!B67</f>
        <v>0</v>
      </c>
      <c r="C59" s="70">
        <f>'[1]CE update Dec 2022'!C67</f>
        <v>0</v>
      </c>
      <c r="D59" s="70">
        <f>'[1]CE update Dec 2022'!D67</f>
        <v>420007797.40872872</v>
      </c>
      <c r="E59" s="70">
        <f>'[1]CE update Dec 2022'!E67</f>
        <v>0</v>
      </c>
      <c r="F59" s="70">
        <f>'[1]CE update Dec 2022'!F67</f>
        <v>0</v>
      </c>
      <c r="G59" s="70">
        <f>'[1]CE update Dec 2022'!G67</f>
        <v>0</v>
      </c>
      <c r="H59" s="70">
        <f>'[1]CE update Dec 2022'!H67</f>
        <v>-111715439.28419466</v>
      </c>
      <c r="I59" s="70">
        <f>'[1]CE update Dec 2022'!I67</f>
        <v>308292358.12453407</v>
      </c>
      <c r="J59" s="70">
        <f>'[1]CE update Dec 2022'!J67</f>
        <v>-1300503.9822501696</v>
      </c>
      <c r="K59" s="70">
        <f>'[1]CE update Dec 2022'!K67</f>
        <v>306991854.14228392</v>
      </c>
    </row>
    <row r="60" spans="1:11" x14ac:dyDescent="0.2">
      <c r="A60" s="96" t="str">
        <f>'[1]CE update Dec 2022'!A68</f>
        <v xml:space="preserve">Transfer of realized revaluation reserve to Retained Earnings </v>
      </c>
      <c r="B60" s="71">
        <f>'[1]CE update Dec 2022'!B68</f>
        <v>0</v>
      </c>
      <c r="C60" s="71">
        <f>'[1]CE update Dec 2022'!C68</f>
        <v>0</v>
      </c>
      <c r="D60" s="71">
        <f>'[1]CE update Dec 2022'!D68</f>
        <v>230713499.40345368</v>
      </c>
      <c r="E60" s="71">
        <f>'[1]CE update Dec 2022'!E68</f>
        <v>-230713499.40345368</v>
      </c>
      <c r="F60" s="71">
        <f>'[1]CE update Dec 2022'!F68</f>
        <v>0</v>
      </c>
      <c r="G60" s="71">
        <f>'[1]CE update Dec 2022'!G68</f>
        <v>0</v>
      </c>
      <c r="H60" s="71">
        <f>'[1]CE update Dec 2022'!H68</f>
        <v>0</v>
      </c>
      <c r="I60" s="72">
        <f>'[1]CE update Dec 2022'!I68</f>
        <v>0</v>
      </c>
      <c r="J60" s="71">
        <f>'[1]CE update Dec 2022'!J68</f>
        <v>0</v>
      </c>
      <c r="K60" s="71">
        <f>'[1]CE update Dec 2022'!K68</f>
        <v>0</v>
      </c>
    </row>
    <row r="61" spans="1:11" ht="20" x14ac:dyDescent="0.2">
      <c r="A61" s="91" t="str">
        <f>'[1]CE update Dec 2022'!A69</f>
        <v>Deferred tax related to realized revaluation reserve transferred to Retained Earnings</v>
      </c>
      <c r="B61" s="71">
        <f>'[1]CE update Dec 2022'!B69</f>
        <v>0</v>
      </c>
      <c r="C61" s="71">
        <f>'[1]CE update Dec 2022'!C69</f>
        <v>0</v>
      </c>
      <c r="D61" s="71">
        <f>'[1]CE update Dec 2022'!D69</f>
        <v>0</v>
      </c>
      <c r="E61" s="71">
        <f>'[1]CE update Dec 2022'!E69</f>
        <v>0</v>
      </c>
      <c r="F61" s="71">
        <f>'[1]CE update Dec 2022'!F69</f>
        <v>36600804.394832902</v>
      </c>
      <c r="G61" s="71">
        <f>'[1]CE update Dec 2022'!G69</f>
        <v>0</v>
      </c>
      <c r="H61" s="71">
        <f>'[1]CE update Dec 2022'!H69</f>
        <v>0</v>
      </c>
      <c r="I61" s="72">
        <f>'[1]CE update Dec 2022'!I69</f>
        <v>36600804.394832902</v>
      </c>
      <c r="J61" s="71">
        <f>'[1]CE update Dec 2022'!J69</f>
        <v>313354.12836737355</v>
      </c>
      <c r="K61" s="71">
        <f>'[1]CE update Dec 2022'!K69</f>
        <v>36914158.523200274</v>
      </c>
    </row>
    <row r="62" spans="1:11" hidden="1" x14ac:dyDescent="0.2">
      <c r="A62" s="91" t="str">
        <f>'[1]CE update Dec 2022'!A70</f>
        <v>Share capital decrease</v>
      </c>
      <c r="B62" s="71">
        <f>'[1]CE update Dec 2022'!B70</f>
        <v>0</v>
      </c>
      <c r="C62" s="71">
        <f>'[1]CE update Dec 2022'!C70</f>
        <v>0</v>
      </c>
      <c r="D62" s="71">
        <f>'[1]CE update Dec 2022'!D70</f>
        <v>0</v>
      </c>
      <c r="E62" s="71">
        <f>'[1]CE update Dec 2022'!E70</f>
        <v>0</v>
      </c>
      <c r="F62" s="71">
        <f>'[1]CE update Dec 2022'!F70</f>
        <v>0</v>
      </c>
      <c r="G62" s="71">
        <f>'[1]CE update Dec 2022'!G70</f>
        <v>0</v>
      </c>
      <c r="H62" s="71">
        <f>'[1]CE update Dec 2022'!H70</f>
        <v>0</v>
      </c>
      <c r="I62" s="72">
        <f>'[1]CE update Dec 2022'!I70</f>
        <v>0</v>
      </c>
      <c r="J62" s="71">
        <f>'[1]CE update Dec 2022'!J70</f>
        <v>0</v>
      </c>
      <c r="K62" s="71">
        <f>'[1]CE update Dec 2022'!K70</f>
        <v>0</v>
      </c>
    </row>
    <row r="63" spans="1:11" ht="12" x14ac:dyDescent="0.4">
      <c r="A63" s="90" t="str">
        <f>'[1]CE update Dec 2022'!A71</f>
        <v>31 December 2022</v>
      </c>
      <c r="B63" s="70">
        <f>'[1]CE update Dec 2022'!B71</f>
        <v>4083556488.73</v>
      </c>
      <c r="C63" s="70">
        <f>'[1]CE update Dec 2022'!C71</f>
        <v>343194529.98280001</v>
      </c>
      <c r="D63" s="70">
        <f>'[1]CE update Dec 2022'!D71</f>
        <v>-5367160386.3992338</v>
      </c>
      <c r="E63" s="70">
        <f>'[1]CE update Dec 2022'!E71</f>
        <v>1490259734.0541275</v>
      </c>
      <c r="F63" s="70">
        <f>'[1]CE update Dec 2022'!F71</f>
        <v>-240062692.09733272</v>
      </c>
      <c r="G63" s="70">
        <f>'[1]CE update Dec 2022'!G71</f>
        <v>-2766080641.4014001</v>
      </c>
      <c r="H63" s="70">
        <f>'[1]CE update Dec 2022'!H71</f>
        <v>4866293172.1843843</v>
      </c>
      <c r="I63" s="70">
        <f>'[1]CE update Dec 2022'!I71</f>
        <v>2410000205.0533457</v>
      </c>
      <c r="J63" s="70">
        <f>'[1]CE update Dec 2022'!J71</f>
        <v>77781323.168953612</v>
      </c>
      <c r="K63" s="70">
        <f>'[1]CE update Dec 2022'!K71</f>
        <v>2487781528.2222986</v>
      </c>
    </row>
    <row r="64" spans="1:11" ht="10.5" x14ac:dyDescent="0.2">
      <c r="A64" s="63"/>
    </row>
    <row r="65" spans="1:1" ht="10.5" x14ac:dyDescent="0.2">
      <c r="A65" s="6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2023-04-25T10:48:30Z</dcterms:modified>
</cp:coreProperties>
</file>